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8\Liv og pension\"/>
    </mc:Choice>
  </mc:AlternateContent>
  <workbookProtection workbookAlgorithmName="SHA-512" workbookHashValue="GWutLCaD2DJ9wzCbUDiB5jxg+QpXZ3bfTPhM03ZeVbTDeaAgU9L5+IkCjo+JOpLJzLjQZRe/Or3nPBOReamhFw==" workbookSaltValue="Q6S9oLcKm2FXt8xwuiFxPw==" workbookSpinCount="100000" lockStructure="1"/>
  <bookViews>
    <workbookView xWindow="480" yWindow="120" windowWidth="27795" windowHeight="12585" tabRatio="847"/>
  </bookViews>
  <sheets>
    <sheet name="Indholdsfortegnelse" sheetId="37" r:id="rId1"/>
    <sheet name="Tabel 1.1" sheetId="1" r:id="rId2"/>
    <sheet name="Tabel 1.2" sheetId="2" r:id="rId3"/>
    <sheet name="Tabel 1.3" sheetId="11" r:id="rId4"/>
    <sheet name="Tabel 1.4" sheetId="13" r:id="rId5"/>
    <sheet name="Tabel 1.5" sheetId="16" r:id="rId6"/>
    <sheet name="Tabel 1.6" sheetId="14" r:id="rId7"/>
    <sheet name="Tabel 1.7" sheetId="15" r:id="rId8"/>
    <sheet name="Tabel 1.8" sheetId="9" r:id="rId9"/>
    <sheet name="Tabel 2.1" sheetId="17" r:id="rId10"/>
    <sheet name="Tabel 2.2" sheetId="18" r:id="rId11"/>
    <sheet name="Tabel 2.3" sheetId="19" r:id="rId12"/>
    <sheet name="Tabel 2.4" sheetId="20" r:id="rId13"/>
    <sheet name="Tabel 2.5" sheetId="21" r:id="rId14"/>
    <sheet name="Tabel 2.6" sheetId="22" r:id="rId15"/>
    <sheet name="Tabel 2.7" sheetId="23" r:id="rId16"/>
    <sheet name="Tabel 2.8" sheetId="24" r:id="rId17"/>
    <sheet name="Tabel 3.1" sheetId="25" r:id="rId18"/>
    <sheet name="Tabel 3.2" sheetId="26" r:id="rId19"/>
    <sheet name="Tabel 3.3" sheetId="28" r:id="rId20"/>
    <sheet name="Tabel 3.4" sheetId="29" r:id="rId21"/>
    <sheet name="Tabel 3.5" sheetId="27" r:id="rId22"/>
    <sheet name="Tabel 3.6" sheetId="30" r:id="rId23"/>
    <sheet name="Tabel 4.1" sheetId="31" r:id="rId24"/>
    <sheet name="Tabel 4.2" sheetId="32" r:id="rId25"/>
    <sheet name="Tabel 4.3" sheetId="33" r:id="rId26"/>
    <sheet name="Tabel 5.1" sheetId="34" r:id="rId27"/>
    <sheet name="Tabel 5.2" sheetId="35" r:id="rId28"/>
    <sheet name="Tabel 5.3" sheetId="36" r:id="rId29"/>
    <sheet name="Tabel 6.1" sheetId="38" r:id="rId30"/>
    <sheet name="Tabel 6.2" sheetId="39" r:id="rId31"/>
    <sheet name="Bilag 7.1" sheetId="40" r:id="rId32"/>
    <sheet name="LIV data" sheetId="5" r:id="rId33"/>
    <sheet name="TPK data" sheetId="6" r:id="rId34"/>
  </sheets>
  <definedNames>
    <definedName name="Fpk">#REF!</definedName>
    <definedName name="Fpk_var">#REF!</definedName>
    <definedName name="LivData">'LIV data'!$1:$19</definedName>
    <definedName name="LivNavn">'LIV data'!$C:$C</definedName>
    <definedName name="LivTpk">#REF!</definedName>
    <definedName name="LivTpk_var">#REF!</definedName>
    <definedName name="LivVar">'LIV data'!$1:$1</definedName>
    <definedName name="OLE_LINK5" localSheetId="29">'Tabel 6.1'!$A$3</definedName>
    <definedName name="OLE_LINK7" localSheetId="30">'Tabel 6.2'!$A$3</definedName>
    <definedName name="TpkData">'TPK data'!$A$1:$FS$14</definedName>
    <definedName name="TpkNavn">'TPK data'!$C:$C</definedName>
    <definedName name="TpkVar">'TPK data'!$1:$1</definedName>
    <definedName name="_xlnm.Print_Area" localSheetId="31">'Bilag 7.1'!$A$2:$B$62</definedName>
    <definedName name="_xlnm.Print_Area" localSheetId="0">Indholdsfortegnelse!$B$1:$D$51</definedName>
    <definedName name="_xlnm.Print_Area" localSheetId="1">'Tabel 1.1'!$C$4:$E$63</definedName>
    <definedName name="_xlnm.Print_Area" localSheetId="2">'Tabel 1.2'!$C$4:$E$107</definedName>
    <definedName name="_xlnm.Print_Area" localSheetId="3">'Tabel 1.3'!$E$4:$L$21</definedName>
    <definedName name="_xlnm.Print_Area" localSheetId="4">'Tabel 1.4'!$C$3:$E$36</definedName>
    <definedName name="_xlnm.Print_Area" localSheetId="5">'Tabel 1.5'!$C$3:$E$33</definedName>
    <definedName name="_xlnm.Print_Area" localSheetId="6">'Tabel 1.6'!$C$3:$E$17</definedName>
    <definedName name="_xlnm.Print_Area" localSheetId="7">'Tabel 1.7'!$C$3:$E$25</definedName>
    <definedName name="_xlnm.Print_Area" localSheetId="8">'Tabel 1.8'!$B$3:$K$16</definedName>
    <definedName name="_xlnm.Print_Area" localSheetId="9">'Tabel 2.1'!$C$3:$E$63</definedName>
    <definedName name="_xlnm.Print_Area" localSheetId="10">'Tabel 2.2'!$C$3:$E$107</definedName>
    <definedName name="_xlnm.Print_Area" localSheetId="11">'Tabel 2.3'!$E$3:$L$21</definedName>
    <definedName name="_xlnm.Print_Area" localSheetId="12">'Tabel 2.4'!$C$3:$E$36</definedName>
    <definedName name="_xlnm.Print_Area" localSheetId="13">'Tabel 2.5'!$C$3:$E$33</definedName>
    <definedName name="_xlnm.Print_Area" localSheetId="14">'Tabel 2.6'!$C$3:$E$17</definedName>
    <definedName name="_xlnm.Print_Area" localSheetId="15">'Tabel 2.7'!$C$3:$E$25</definedName>
    <definedName name="_xlnm.Print_Area" localSheetId="16">'Tabel 2.8'!$B$3:$K$16</definedName>
    <definedName name="_xlnm.Print_Area" localSheetId="17">'Tabel 3.1'!$C$3:$E$43</definedName>
    <definedName name="_xlnm.Print_Area" localSheetId="18">'Tabel 3.2'!$C$3:$E$75</definedName>
    <definedName name="_xlnm.Print_Area" localSheetId="19">'Tabel 3.3'!$C$3:$E$23</definedName>
    <definedName name="_xlnm.Print_Area" localSheetId="20">'Tabel 3.4'!$B$3:$F$25</definedName>
    <definedName name="_xlnm.Print_Area" localSheetId="21">'Tabel 3.5'!$B$3:$L$13</definedName>
    <definedName name="_xlnm.Print_Area" localSheetId="22">'Tabel 3.6'!$A$2:$C$14</definedName>
    <definedName name="_xlnm.Print_Area" localSheetId="23">'Tabel 4.1'!$C$3:$E$66</definedName>
    <definedName name="_xlnm.Print_Area" localSheetId="24">'Tabel 4.2'!$C$3:$E$110</definedName>
    <definedName name="_xlnm.Print_Area" localSheetId="25">'Tabel 4.3'!$C$3:$E$28</definedName>
    <definedName name="_xlnm.Print_Area" localSheetId="26">'Tabel 5.1'!$C$3:$E$66</definedName>
    <definedName name="_xlnm.Print_Area" localSheetId="27">'Tabel 5.2'!$C$3:$E$110</definedName>
    <definedName name="_xlnm.Print_Area" localSheetId="28">'Tabel 5.3'!$C$3:$E$28</definedName>
    <definedName name="_xlnm.Print_Area" localSheetId="29">'Tabel 6.1'!$A$2:$B$38</definedName>
    <definedName name="_xlnm.Print_Area" localSheetId="30">'Tabel 6.2'!$A$2:$B$21</definedName>
  </definedNames>
  <calcPr calcId="162913"/>
</workbook>
</file>

<file path=xl/calcChain.xml><?xml version="1.0" encoding="utf-8"?>
<calcChain xmlns="http://schemas.openxmlformats.org/spreadsheetml/2006/main">
  <c r="E10" i="36" l="1"/>
  <c r="E28" i="36" l="1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D5" i="36"/>
  <c r="E110" i="35" l="1"/>
  <c r="E109" i="35"/>
  <c r="E106" i="35"/>
  <c r="E105" i="35"/>
  <c r="E102" i="35"/>
  <c r="E101" i="35"/>
  <c r="E98" i="35"/>
  <c r="E97" i="35"/>
  <c r="E94" i="35"/>
  <c r="E93" i="35"/>
  <c r="E90" i="35"/>
  <c r="E89" i="35"/>
  <c r="E86" i="35"/>
  <c r="E85" i="35"/>
  <c r="E82" i="35"/>
  <c r="E81" i="35"/>
  <c r="E78" i="35"/>
  <c r="E77" i="35"/>
  <c r="E74" i="35"/>
  <c r="E73" i="35"/>
  <c r="E70" i="35"/>
  <c r="E69" i="35"/>
  <c r="E66" i="35"/>
  <c r="E65" i="35"/>
  <c r="E62" i="35"/>
  <c r="E61" i="35"/>
  <c r="E58" i="35"/>
  <c r="E55" i="35"/>
  <c r="E52" i="35"/>
  <c r="E51" i="35"/>
  <c r="E48" i="35"/>
  <c r="E47" i="35"/>
  <c r="E44" i="35"/>
  <c r="E43" i="35"/>
  <c r="E40" i="35"/>
  <c r="E39" i="35"/>
  <c r="E36" i="35"/>
  <c r="E35" i="35"/>
  <c r="E32" i="35"/>
  <c r="E31" i="35"/>
  <c r="E28" i="35"/>
  <c r="E27" i="35"/>
  <c r="E24" i="35"/>
  <c r="E23" i="35"/>
  <c r="E20" i="35"/>
  <c r="E19" i="35"/>
  <c r="E16" i="35"/>
  <c r="E15" i="35"/>
  <c r="E12" i="35"/>
  <c r="E11" i="35"/>
  <c r="D5" i="35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D5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E108" i="35" s="1"/>
  <c r="B107" i="35"/>
  <c r="E107" i="35" s="1"/>
  <c r="B106" i="35"/>
  <c r="B105" i="35"/>
  <c r="B104" i="35"/>
  <c r="E104" i="35" s="1"/>
  <c r="B103" i="35"/>
  <c r="E103" i="35" s="1"/>
  <c r="B102" i="35"/>
  <c r="B101" i="35"/>
  <c r="B100" i="35"/>
  <c r="E100" i="35" s="1"/>
  <c r="B99" i="35"/>
  <c r="E99" i="35" s="1"/>
  <c r="B98" i="35"/>
  <c r="B97" i="35"/>
  <c r="B96" i="35"/>
  <c r="E96" i="35" s="1"/>
  <c r="B95" i="35"/>
  <c r="E95" i="35" s="1"/>
  <c r="B94" i="35"/>
  <c r="B93" i="35"/>
  <c r="B92" i="35"/>
  <c r="E92" i="35" s="1"/>
  <c r="B91" i="35"/>
  <c r="E91" i="35" s="1"/>
  <c r="B90" i="35"/>
  <c r="B89" i="35"/>
  <c r="B88" i="35"/>
  <c r="E88" i="35" s="1"/>
  <c r="B87" i="35"/>
  <c r="E87" i="35" s="1"/>
  <c r="B86" i="35"/>
  <c r="B85" i="35"/>
  <c r="B84" i="35"/>
  <c r="E84" i="35" s="1"/>
  <c r="B83" i="35"/>
  <c r="E83" i="35" s="1"/>
  <c r="B82" i="35"/>
  <c r="B81" i="35"/>
  <c r="B80" i="35"/>
  <c r="E80" i="35" s="1"/>
  <c r="B79" i="35"/>
  <c r="E79" i="35" s="1"/>
  <c r="B78" i="35"/>
  <c r="B77" i="35"/>
  <c r="B76" i="35"/>
  <c r="E76" i="35" s="1"/>
  <c r="B75" i="35"/>
  <c r="E75" i="35" s="1"/>
  <c r="B74" i="35"/>
  <c r="B73" i="35"/>
  <c r="B72" i="35"/>
  <c r="E72" i="35" s="1"/>
  <c r="B71" i="35"/>
  <c r="E71" i="35" s="1"/>
  <c r="B70" i="35"/>
  <c r="B69" i="35"/>
  <c r="B68" i="35"/>
  <c r="E68" i="35" s="1"/>
  <c r="B67" i="35"/>
  <c r="E67" i="35" s="1"/>
  <c r="B66" i="35"/>
  <c r="B65" i="35"/>
  <c r="B64" i="35"/>
  <c r="E64" i="35" s="1"/>
  <c r="B63" i="35"/>
  <c r="E63" i="35" s="1"/>
  <c r="B62" i="35"/>
  <c r="B61" i="35"/>
  <c r="B60" i="35"/>
  <c r="E60" i="35" s="1"/>
  <c r="B59" i="35"/>
  <c r="E59" i="35" s="1"/>
  <c r="B58" i="35"/>
  <c r="B55" i="35"/>
  <c r="B54" i="35"/>
  <c r="E54" i="35" s="1"/>
  <c r="B53" i="35"/>
  <c r="E53" i="35" s="1"/>
  <c r="B52" i="35"/>
  <c r="B51" i="35"/>
  <c r="B50" i="35"/>
  <c r="E50" i="35" s="1"/>
  <c r="B49" i="35"/>
  <c r="E49" i="35" s="1"/>
  <c r="B48" i="35"/>
  <c r="B47" i="35"/>
  <c r="B46" i="35"/>
  <c r="E46" i="35" s="1"/>
  <c r="B45" i="35"/>
  <c r="E45" i="35" s="1"/>
  <c r="B44" i="35"/>
  <c r="B43" i="35"/>
  <c r="B42" i="35"/>
  <c r="E42" i="35" s="1"/>
  <c r="B41" i="35"/>
  <c r="E41" i="35" s="1"/>
  <c r="B40" i="35"/>
  <c r="B39" i="35"/>
  <c r="B38" i="35"/>
  <c r="E38" i="35" s="1"/>
  <c r="B37" i="35"/>
  <c r="E37" i="35" s="1"/>
  <c r="B36" i="35"/>
  <c r="B35" i="35"/>
  <c r="B34" i="35"/>
  <c r="E34" i="35" s="1"/>
  <c r="B33" i="35"/>
  <c r="E33" i="35" s="1"/>
  <c r="B32" i="35"/>
  <c r="B31" i="35"/>
  <c r="B30" i="35"/>
  <c r="E30" i="35" s="1"/>
  <c r="B29" i="35"/>
  <c r="E29" i="35" s="1"/>
  <c r="B28" i="35"/>
  <c r="B27" i="35"/>
  <c r="B26" i="35"/>
  <c r="E26" i="35" s="1"/>
  <c r="B25" i="35"/>
  <c r="E25" i="35" s="1"/>
  <c r="B24" i="35"/>
  <c r="B23" i="35"/>
  <c r="B22" i="35"/>
  <c r="E22" i="35" s="1"/>
  <c r="B21" i="35"/>
  <c r="E21" i="35" s="1"/>
  <c r="B20" i="35"/>
  <c r="B19" i="35"/>
  <c r="B18" i="35"/>
  <c r="E18" i="35" s="1"/>
  <c r="B17" i="35"/>
  <c r="E17" i="35" s="1"/>
  <c r="B16" i="35"/>
  <c r="B15" i="35"/>
  <c r="B14" i="35"/>
  <c r="E14" i="35" s="1"/>
  <c r="B13" i="35"/>
  <c r="E13" i="35" s="1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E110" i="32"/>
  <c r="E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D5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23" i="28"/>
  <c r="B20" i="28"/>
  <c r="B18" i="28"/>
  <c r="B17" i="28"/>
  <c r="B16" i="28"/>
  <c r="B14" i="28"/>
  <c r="B13" i="28"/>
  <c r="B12" i="28"/>
  <c r="B11" i="28"/>
  <c r="B10" i="28"/>
  <c r="B8" i="28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8" i="26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7" i="25"/>
  <c r="B25" i="23"/>
  <c r="B24" i="23"/>
  <c r="B21" i="23"/>
  <c r="B19" i="23"/>
  <c r="B18" i="23"/>
  <c r="B17" i="23"/>
  <c r="B15" i="23"/>
  <c r="B14" i="23"/>
  <c r="B13" i="23"/>
  <c r="B12" i="23"/>
  <c r="B11" i="23"/>
  <c r="B8" i="23"/>
  <c r="B17" i="22"/>
  <c r="B16" i="22"/>
  <c r="B15" i="22"/>
  <c r="B14" i="22"/>
  <c r="B13" i="22"/>
  <c r="B12" i="22"/>
  <c r="B11" i="22"/>
  <c r="B10" i="22"/>
  <c r="B9" i="22"/>
  <c r="B8" i="22"/>
  <c r="B7" i="22"/>
  <c r="B33" i="21"/>
  <c r="B32" i="21"/>
  <c r="B31" i="21"/>
  <c r="B30" i="21"/>
  <c r="B29" i="21"/>
  <c r="B28" i="21"/>
  <c r="B27" i="21"/>
  <c r="B26" i="21"/>
  <c r="B25" i="21"/>
  <c r="B24" i="21"/>
  <c r="B23" i="21"/>
  <c r="B22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25" i="15"/>
  <c r="B24" i="15"/>
  <c r="B21" i="15"/>
  <c r="B19" i="15"/>
  <c r="B18" i="15"/>
  <c r="B17" i="15"/>
  <c r="B15" i="15"/>
  <c r="B14" i="15"/>
  <c r="B13" i="15"/>
  <c r="B12" i="15"/>
  <c r="B11" i="15"/>
  <c r="B8" i="15"/>
  <c r="B8" i="14"/>
  <c r="B9" i="14"/>
  <c r="B10" i="14"/>
  <c r="B11" i="14"/>
  <c r="B12" i="14"/>
  <c r="B13" i="14"/>
  <c r="B14" i="14"/>
  <c r="B15" i="14"/>
  <c r="B16" i="14"/>
  <c r="B17" i="14"/>
  <c r="B7" i="14"/>
  <c r="B9" i="16"/>
  <c r="B10" i="16"/>
  <c r="B11" i="16"/>
  <c r="B12" i="16"/>
  <c r="B13" i="16"/>
  <c r="B14" i="16"/>
  <c r="B15" i="16"/>
  <c r="B16" i="16"/>
  <c r="B17" i="16"/>
  <c r="B18" i="16"/>
  <c r="B19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8" i="16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8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7" i="1"/>
</calcChain>
</file>

<file path=xl/sharedStrings.xml><?xml version="1.0" encoding="utf-8"?>
<sst xmlns="http://schemas.openxmlformats.org/spreadsheetml/2006/main" count="3893" uniqueCount="1162">
  <si>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</si>
  <si>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</si>
  <si>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</si>
  <si>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</si>
  <si>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</si>
  <si>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</si>
  <si>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</si>
  <si>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</si>
  <si>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</si>
  <si>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</si>
  <si>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</si>
  <si>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</si>
  <si>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</si>
  <si>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</si>
  <si>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</si>
  <si>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</si>
  <si>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</si>
  <si>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</si>
  <si>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</si>
  <si>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</si>
  <si>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</si>
  <si>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</si>
  <si>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</si>
  <si>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</si>
  <si>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</si>
  <si>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</si>
  <si>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</si>
  <si>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</si>
  <si>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</si>
  <si>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</si>
  <si>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</si>
  <si>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</si>
  <si>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</si>
  <si>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</si>
  <si>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</si>
  <si>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</si>
  <si>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</si>
  <si>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</si>
  <si>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</si>
  <si>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</si>
  <si>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</si>
  <si>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</si>
  <si>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</si>
  <si>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</si>
  <si>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</si>
  <si>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</si>
  <si>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</si>
  <si>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</si>
  <si>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</si>
  <si>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</si>
  <si>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</si>
  <si>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</si>
  <si>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</si>
  <si>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</si>
  <si>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</si>
  <si>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</si>
  <si>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</si>
  <si>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</si>
  <si>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</si>
  <si>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</si>
  <si>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</si>
  <si>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</si>
  <si>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</si>
  <si>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</si>
  <si>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</si>
  <si>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</si>
  <si>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</si>
  <si>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</si>
  <si>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</si>
  <si>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</si>
  <si>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</si>
  <si>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</si>
  <si>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</si>
  <si>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</si>
  <si>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</si>
  <si>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</si>
  <si>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</si>
  <si>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</si>
  <si>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</si>
  <si>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</si>
  <si>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</si>
  <si>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</si>
  <si>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</si>
  <si>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</si>
  <si>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</si>
  <si>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</si>
  <si>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</si>
  <si>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</si>
  <si>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</si>
  <si>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</si>
  <si>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</si>
  <si>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</si>
  <si>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</si>
  <si>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</si>
  <si>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</si>
  <si>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</si>
  <si>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</si>
  <si>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</si>
  <si>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</si>
  <si>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</si>
  <si>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</si>
  <si>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</si>
  <si>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</si>
  <si>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</si>
  <si>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</si>
  <si>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</si>
  <si>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</si>
  <si>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</si>
  <si>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</si>
  <si>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</si>
  <si>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</si>
  <si>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</si>
  <si>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</si>
  <si>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</si>
  <si>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</si>
  <si>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</si>
  <si>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</si>
  <si>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</si>
  <si>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</si>
  <si>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</si>
  <si>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</si>
  <si>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</si>
  <si>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</si>
  <si>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</si>
  <si>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</si>
  <si>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</si>
  <si>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</si>
  <si>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</si>
  <si>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</si>
  <si>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</si>
  <si>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</si>
  <si>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</si>
  <si>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</si>
  <si>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</si>
  <si>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</si>
  <si>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</si>
  <si>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</si>
  <si>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</si>
  <si>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</si>
  <si>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</si>
  <si>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</si>
  <si>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</si>
  <si>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</si>
  <si>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</si>
  <si>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</si>
  <si>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</si>
  <si>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</si>
  <si>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</si>
  <si>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</si>
  <si>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</si>
  <si>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</si>
  <si>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</si>
  <si>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</si>
  <si>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</si>
  <si>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</si>
  <si>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</si>
  <si>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</si>
  <si>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</si>
  <si>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</si>
  <si>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</si>
  <si>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</si>
  <si>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</si>
  <si>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</si>
  <si>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</si>
  <si>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</si>
  <si>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</si>
  <si>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</si>
  <si>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</si>
  <si>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</si>
  <si>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</si>
  <si>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</si>
  <si>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</si>
  <si>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</si>
  <si>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</si>
  <si>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</si>
  <si>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</si>
  <si>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</si>
  <si>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</si>
  <si>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</si>
  <si>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</si>
  <si>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</si>
  <si>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</si>
  <si>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</si>
  <si>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</si>
  <si>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</si>
  <si>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</si>
  <si>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</si>
  <si>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</si>
  <si>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</si>
  <si>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</si>
  <si>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</si>
  <si>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</si>
  <si>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</si>
  <si>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</si>
  <si>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</si>
  <si>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</si>
  <si>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</si>
  <si>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</si>
  <si>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</si>
  <si>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</si>
  <si>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</si>
  <si>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</si>
  <si>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</si>
  <si>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</si>
  <si>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</si>
  <si>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</si>
  <si>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</si>
  <si>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</si>
  <si>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</si>
  <si>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</si>
  <si>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</si>
  <si>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</si>
  <si>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</si>
  <si>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</si>
  <si>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</si>
  <si>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</si>
  <si>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</si>
  <si>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</si>
  <si>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</si>
  <si>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</si>
  <si>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</si>
  <si>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</si>
  <si>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</si>
  <si>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</si>
  <si>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</si>
  <si>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</si>
  <si>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</si>
  <si>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</si>
  <si>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</si>
  <si>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</si>
  <si>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</si>
  <si>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</si>
  <si>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</si>
  <si>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</si>
  <si>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</si>
  <si>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</si>
  <si>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</si>
  <si>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</si>
  <si>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</si>
  <si>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</si>
  <si>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</si>
  <si>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</si>
  <si>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</si>
  <si>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</si>
  <si>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</si>
  <si>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</si>
  <si>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</si>
  <si>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</si>
  <si>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</si>
  <si>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</si>
  <si>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</si>
  <si>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</si>
  <si>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</si>
  <si>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</si>
  <si>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</si>
  <si>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</si>
  <si>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</si>
  <si>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</si>
  <si>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</si>
  <si>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</si>
  <si>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</si>
  <si>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</si>
  <si>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</si>
  <si>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</si>
  <si>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</si>
  <si>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</si>
  <si>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</si>
  <si>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</si>
  <si>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</si>
  <si>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</si>
  <si>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</si>
  <si>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</si>
  <si>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</si>
  <si>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</si>
  <si>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</si>
  <si>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</si>
  <si>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</si>
  <si>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</si>
  <si>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</si>
  <si>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</si>
  <si>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</si>
  <si>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</si>
  <si>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</si>
  <si>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</si>
  <si>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</si>
  <si>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</si>
  <si>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</si>
  <si>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</si>
  <si>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</si>
  <si>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</si>
  <si>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</si>
  <si>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</si>
  <si>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</si>
  <si>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</si>
  <si>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</si>
  <si>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</si>
  <si>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</si>
  <si>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</si>
  <si>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</si>
  <si>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</si>
  <si>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</si>
  <si>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</si>
  <si>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</si>
  <si>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</si>
  <si>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</si>
  <si>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</si>
  <si>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</si>
  <si>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</si>
  <si>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</si>
  <si>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</si>
  <si>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</si>
  <si>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</si>
  <si>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</si>
  <si>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</si>
  <si>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</si>
  <si>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</si>
  <si>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</si>
  <si>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</si>
  <si>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</si>
  <si>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</si>
  <si>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</si>
  <si>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</si>
  <si>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</si>
  <si>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</si>
  <si>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</si>
  <si>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</si>
  <si>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</si>
  <si>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</si>
  <si>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</si>
  <si>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</si>
  <si>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</si>
  <si>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</si>
  <si>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</si>
  <si>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</si>
  <si>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</si>
  <si>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</si>
  <si>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</si>
  <si>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</si>
  <si>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</si>
  <si>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</si>
  <si>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</si>
  <si>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</si>
  <si>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</si>
  <si>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</si>
  <si>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</si>
  <si>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</si>
  <si>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</si>
  <si>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</si>
  <si>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</si>
  <si>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</si>
  <si>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</si>
  <si>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</si>
  <si>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</si>
  <si>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</si>
  <si>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</si>
  <si>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</si>
  <si>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</si>
  <si>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</si>
  <si>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</si>
  <si>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</si>
  <si>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</si>
  <si>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</si>
  <si>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</si>
  <si>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</si>
  <si>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</si>
  <si>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</si>
  <si>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</si>
  <si>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</si>
  <si>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</si>
  <si>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</si>
  <si>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</si>
  <si>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</si>
  <si>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</si>
  <si>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</si>
  <si>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</si>
  <si>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</si>
  <si>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</si>
  <si>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</si>
  <si>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</si>
  <si>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</si>
  <si>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</si>
  <si>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</si>
  <si>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</si>
  <si>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</si>
  <si>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</si>
  <si>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</si>
  <si>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</si>
  <si>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</si>
  <si>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</si>
  <si>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</si>
  <si>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</si>
  <si>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</si>
  <si>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</si>
  <si>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</si>
  <si>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</si>
  <si>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</si>
  <si>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</si>
  <si>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</si>
  <si>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</si>
  <si>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</si>
  <si>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</si>
  <si>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</si>
  <si>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</si>
  <si>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</si>
  <si>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</si>
  <si>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</si>
  <si>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</si>
  <si>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</si>
  <si>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</si>
  <si>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</si>
  <si>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</si>
  <si>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</si>
  <si>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</si>
  <si>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</si>
  <si>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</si>
  <si>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</si>
  <si>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</si>
  <si>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</si>
  <si>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</si>
  <si>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</si>
  <si>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</si>
  <si>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</si>
  <si>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</si>
  <si>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</si>
  <si>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</si>
  <si>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</si>
  <si>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</si>
  <si>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</si>
  <si>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</si>
  <si>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</si>
  <si>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</si>
  <si>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</si>
  <si>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</si>
  <si>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</si>
  <si>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</si>
  <si>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</si>
  <si>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</si>
  <si>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</si>
  <si>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</si>
  <si>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</si>
  <si>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</si>
  <si>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</si>
  <si>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</si>
  <si>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</si>
  <si>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</si>
  <si>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</si>
  <si>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</si>
  <si>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</si>
  <si>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</si>
  <si>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</si>
  <si>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</si>
  <si>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</si>
  <si>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</si>
  <si>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</si>
  <si>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</si>
  <si>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</si>
  <si>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</si>
  <si>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</si>
  <si>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</si>
  <si>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</si>
  <si>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</si>
  <si>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</si>
  <si>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</si>
  <si>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</si>
  <si>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</si>
  <si>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</si>
  <si>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</si>
  <si>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</si>
  <si>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</si>
  <si>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</si>
  <si>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</si>
  <si>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</si>
  <si>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</si>
  <si>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</si>
  <si>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</si>
  <si>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</si>
  <si>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</si>
  <si>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</si>
  <si>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</si>
  <si>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</si>
  <si>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</si>
  <si>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</si>
  <si>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</si>
  <si>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</si>
  <si>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</si>
  <si>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</si>
  <si>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</si>
  <si>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</si>
  <si>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</si>
  <si>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</si>
  <si>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</si>
  <si>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</si>
  <si>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</si>
  <si>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</si>
  <si>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</si>
  <si>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</si>
  <si>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</si>
  <si>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</si>
  <si>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</si>
  <si>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</si>
  <si>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</si>
  <si>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</si>
  <si>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</si>
  <si>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</si>
  <si>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</si>
  <si>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</si>
  <si>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</si>
  <si>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</si>
  <si>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</si>
  <si>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</si>
  <si>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</si>
  <si>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</si>
  <si>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</si>
  <si>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</si>
  <si>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</si>
  <si>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</si>
  <si>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</si>
  <si>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</si>
  <si>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</si>
  <si>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</si>
  <si>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</si>
  <si>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</si>
  <si>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</si>
  <si>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</si>
  <si>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</si>
  <si>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</si>
  <si>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</si>
  <si>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</si>
  <si>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</si>
  <si>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</si>
  <si>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</si>
  <si>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</si>
  <si>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</si>
  <si>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</si>
  <si>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</si>
  <si>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</si>
  <si>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</si>
  <si>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</si>
  <si>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</si>
  <si>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</si>
  <si>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</si>
  <si>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</si>
  <si>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</si>
  <si>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</si>
  <si>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</si>
  <si>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</si>
  <si>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</si>
  <si>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</si>
  <si>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</si>
  <si>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</si>
  <si>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</si>
  <si>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</si>
  <si>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</si>
  <si>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</si>
  <si>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</si>
  <si>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</si>
  <si>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</si>
  <si>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regnper</t>
  </si>
  <si>
    <t>regnr</t>
  </si>
  <si>
    <t>REPORTERNAME</t>
  </si>
  <si>
    <t>Lph_TiAk_pTot</t>
  </si>
  <si>
    <t>Lph_TiRi_pTot</t>
  </si>
  <si>
    <t>Lph_BM_pTot</t>
  </si>
  <si>
    <t>Lph_TiOm_pTot</t>
  </si>
  <si>
    <t>Lph_VrU_pTot</t>
  </si>
  <si>
    <t>Lph_LhP_pTot</t>
  </si>
  <si>
    <t>Lph_Rhx_pTot</t>
  </si>
  <si>
    <t>Lph_RHP_pTot</t>
  </si>
  <si>
    <t>Lph_FHTot_pTot</t>
  </si>
  <si>
    <t>Lph_RHU_pTot</t>
  </si>
  <si>
    <t>Lph_BPu_pTot</t>
  </si>
  <si>
    <t>Lph_FpHTot_pTot</t>
  </si>
  <si>
    <t>Lph_KBP_pTot</t>
  </si>
  <si>
    <t>Lph_FmU_pTot</t>
  </si>
  <si>
    <t>Lph_LPU_pTot</t>
  </si>
  <si>
    <t>Lph_FPy_pTot</t>
  </si>
  <si>
    <t>Lph_FmP_pTot</t>
  </si>
  <si>
    <t>Lph_VrP_pTot</t>
  </si>
  <si>
    <t>Lph_Fphx_pTot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</si>
  <si>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</si>
  <si>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</si>
  <si>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</si>
  <si>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</si>
  <si>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</si>
  <si>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Norli Pension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</si>
  <si>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</si>
  <si>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</si>
  <si>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</si>
  <si>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</si>
  <si>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Skandia Link Livsforsikring A/S</t>
  </si>
  <si>
    <t>Topdanmark Livsforsikring A/S</t>
  </si>
  <si>
    <t>Tryg Livsforsikring A/S</t>
  </si>
  <si>
    <t>Arkitekternes Pensionskasse</t>
  </si>
  <si>
    <t>Danske civil- og akademiingeniørers Pensionskasse</t>
  </si>
  <si>
    <t>Juristernes &amp; Økonomernes Pensionskasse</t>
  </si>
  <si>
    <t>LÆGERNES PENSION - pensionskassen for læger</t>
  </si>
  <si>
    <t>MP PENSION - PENSIONSKASSEN FOR MAGISTRE &amp; PSYKOLOGER</t>
  </si>
  <si>
    <t>PENSIONSKASSEN FOR SOCIALRÅDGIVERE , SOCIALPÆDAGOGER OG KONTORPERSONALE</t>
  </si>
  <si>
    <t>Pensionskassen PenSam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</si>
  <si>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</si>
  <si>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</si>
  <si>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</si>
  <si>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</si>
  <si>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</si>
  <si>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</si>
  <si>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</si>
  <si>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</si>
  <si>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</si>
  <si>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</si>
  <si>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</si>
  <si>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</si>
  <si>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</si>
  <si>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</si>
  <si>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</si>
  <si>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</si>
  <si>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</si>
  <si>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</si>
  <si>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</si>
  <si>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</si>
  <si>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</si>
  <si>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</si>
  <si>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</si>
  <si>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</si>
  <si>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</si>
  <si>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</si>
  <si>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</si>
  <si>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</si>
  <si>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</si>
  <si>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</si>
  <si>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</si>
  <si>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</si>
  <si>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</si>
  <si>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</si>
  <si>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</si>
  <si>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</si>
  <si>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</si>
  <si>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</si>
  <si>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</si>
  <si>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</si>
  <si>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</si>
  <si>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</si>
  <si>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</si>
  <si>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</si>
  <si>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</si>
  <si>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</si>
  <si>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</si>
  <si>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</si>
  <si>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</si>
  <si>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</si>
  <si>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</si>
  <si>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</si>
  <si>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</si>
  <si>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</si>
  <si>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</si>
  <si>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</si>
  <si>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</si>
  <si>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</si>
  <si>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</si>
  <si>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</si>
  <si>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</si>
  <si>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</si>
  <si>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</si>
  <si>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</si>
  <si>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</si>
  <si>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</si>
  <si>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</si>
  <si>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</si>
  <si>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</si>
  <si>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</si>
  <si>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</si>
  <si>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</si>
  <si>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</si>
  <si>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</si>
  <si>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</si>
  <si>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</si>
  <si>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</si>
  <si>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</si>
  <si>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</si>
  <si>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</si>
  <si>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</si>
  <si>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</si>
  <si>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</si>
  <si>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</si>
  <si>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</si>
  <si>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</si>
  <si>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</si>
  <si>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</si>
  <si>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</si>
  <si>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</si>
  <si>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</si>
  <si>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</si>
  <si>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</si>
  <si>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</si>
  <si>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</si>
  <si>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</si>
  <si>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</si>
  <si>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</si>
  <si>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</si>
  <si>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</si>
  <si>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</si>
  <si>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</si>
  <si>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</si>
  <si>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</si>
  <si>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</si>
  <si>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</si>
  <si>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</si>
  <si>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</si>
  <si>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</si>
  <si>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</si>
  <si>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</si>
  <si>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</si>
  <si>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</si>
  <si>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</si>
  <si>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</si>
  <si>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</si>
  <si>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</si>
  <si>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</si>
  <si>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</si>
  <si>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</si>
  <si>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</si>
  <si>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</si>
  <si>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</si>
  <si>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</si>
  <si>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</si>
  <si>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</si>
  <si>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</si>
  <si>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</si>
  <si>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</si>
  <si>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</si>
  <si>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</si>
  <si>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</si>
  <si>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</si>
  <si>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</si>
  <si>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</si>
  <si>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</si>
  <si>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</si>
  <si>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</si>
  <si>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</si>
  <si>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</si>
  <si>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</si>
  <si>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</si>
  <si>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</si>
  <si>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</si>
  <si>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</si>
  <si>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</si>
  <si>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</si>
  <si>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</si>
  <si>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</si>
  <si>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</si>
  <si>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</si>
  <si>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</si>
  <si>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</si>
  <si>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</si>
  <si>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</si>
  <si>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</si>
  <si>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</si>
  <si>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</si>
  <si>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</si>
  <si>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</si>
  <si>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</si>
  <si>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</si>
  <si>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</si>
  <si>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</si>
  <si>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</si>
  <si>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</si>
  <si>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</si>
  <si>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</si>
  <si>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</si>
  <si>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</si>
  <si>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</si>
  <si>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</si>
  <si>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</si>
  <si>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</si>
  <si>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</si>
  <si>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</si>
  <si>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</si>
  <si>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</si>
  <si>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</si>
  <si>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</si>
  <si>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</si>
  <si>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</si>
  <si>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</si>
  <si>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</si>
  <si>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</si>
  <si>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</si>
  <si>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</si>
  <si>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</si>
  <si>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</si>
  <si>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</si>
  <si>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</si>
  <si>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</si>
  <si>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</si>
  <si>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</si>
  <si>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</si>
  <si>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</si>
  <si>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</si>
  <si>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</si>
  <si>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</si>
  <si>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</si>
  <si>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</si>
  <si>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</si>
  <si>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</si>
  <si>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</si>
  <si>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</si>
  <si>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</si>
  <si>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</si>
  <si>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</si>
  <si>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</si>
  <si>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</si>
  <si>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</si>
  <si>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</si>
  <si>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</si>
  <si>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</si>
  <si>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</si>
  <si>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</si>
  <si>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</si>
  <si>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</si>
  <si>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</si>
  <si>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</si>
  <si>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</si>
  <si>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</si>
  <si>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</si>
  <si>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</si>
  <si>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</si>
  <si>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</si>
  <si>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</si>
  <si>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</si>
  <si>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</si>
  <si>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</si>
  <si>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</si>
  <si>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</si>
  <si>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</si>
  <si>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</si>
  <si>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</si>
  <si>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</si>
  <si>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</si>
  <si>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</si>
  <si>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</si>
  <si>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</si>
  <si>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</si>
  <si>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</si>
  <si>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</si>
  <si>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</si>
  <si>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</si>
  <si>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</si>
  <si>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</si>
  <si>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</si>
  <si>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</si>
  <si>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</si>
  <si>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</si>
  <si>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</si>
  <si>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</si>
  <si>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</si>
  <si>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</si>
  <si>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</si>
  <si>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</si>
  <si>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</si>
  <si>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</si>
  <si>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</si>
  <si>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</si>
  <si>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</si>
  <si>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</si>
  <si>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</si>
  <si>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</si>
  <si>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</si>
  <si>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</si>
  <si>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</si>
  <si>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</si>
  <si>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</si>
  <si>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</si>
  <si>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</si>
  <si>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</si>
  <si>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</si>
  <si>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</si>
  <si>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</si>
  <si>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</si>
  <si>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</si>
  <si>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</si>
  <si>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</si>
  <si>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</si>
  <si>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</si>
  <si>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</si>
  <si>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</si>
  <si>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</si>
  <si>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</si>
  <si>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</si>
  <si>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</si>
  <si>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</si>
  <si>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</si>
  <si>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</si>
  <si>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</si>
  <si>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</si>
  <si>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</si>
  <si>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</si>
  <si>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</si>
  <si>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</si>
  <si>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</si>
  <si>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</si>
  <si>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</si>
  <si>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</si>
  <si>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</si>
  <si>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</si>
  <si>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</si>
  <si>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</si>
  <si>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</si>
  <si>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</si>
  <si>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</si>
  <si>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</si>
  <si>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</si>
  <si>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</si>
  <si>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</si>
  <si>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</si>
  <si>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</si>
  <si>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</si>
  <si>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</si>
  <si>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</si>
  <si>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</si>
  <si>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</si>
  <si>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</si>
  <si>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</si>
  <si>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</si>
  <si>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</si>
  <si>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</si>
  <si>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</si>
  <si>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</si>
  <si>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</si>
  <si>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</si>
  <si>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</si>
  <si>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</si>
  <si>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</si>
  <si>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</si>
  <si>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</si>
  <si>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</si>
  <si>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</si>
  <si>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</si>
  <si>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</si>
  <si>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</si>
  <si>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</si>
  <si>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</si>
  <si>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</si>
  <si>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</si>
  <si>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</si>
  <si>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</si>
  <si>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</si>
  <si>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</si>
  <si>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</si>
  <si>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</si>
  <si>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</si>
  <si>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</si>
  <si>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</si>
  <si>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</si>
  <si>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</si>
  <si>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</si>
  <si>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</si>
  <si>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</si>
  <si>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</si>
  <si>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</si>
  <si>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</si>
  <si>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</si>
  <si>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</si>
  <si>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</si>
  <si>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</si>
  <si>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</si>
  <si>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</si>
  <si>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</si>
  <si>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</si>
  <si>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</si>
  <si>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</si>
  <si>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</si>
  <si>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</si>
  <si>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</si>
  <si>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</si>
  <si>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</si>
  <si>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</si>
  <si>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</si>
  <si>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</si>
  <si>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</si>
  <si>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</si>
  <si>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</si>
  <si>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</si>
  <si>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</si>
  <si>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</si>
  <si>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</si>
  <si>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</si>
  <si>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</si>
  <si>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</si>
  <si>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</si>
  <si>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</si>
  <si>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</si>
  <si>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</si>
  <si>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</si>
  <si>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</si>
  <si>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</si>
  <si>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</si>
  <si>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</si>
  <si>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</si>
  <si>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</si>
  <si>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</si>
  <si>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</si>
  <si>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</si>
  <si>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</si>
  <si>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</si>
  <si>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</si>
  <si>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</si>
  <si>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</si>
  <si>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</si>
  <si>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</si>
  <si>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</si>
  <si>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</si>
  <si>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</si>
  <si>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</si>
  <si>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</si>
  <si>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</si>
  <si>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</si>
  <si>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</si>
  <si>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</si>
  <si>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</si>
  <si>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</si>
  <si>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</si>
  <si>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</si>
  <si>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</si>
  <si>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</si>
  <si>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</si>
  <si>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</si>
  <si>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</si>
  <si>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</si>
  <si>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</si>
  <si>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</si>
  <si>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</si>
  <si>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</si>
  <si>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</si>
  <si>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</si>
  <si>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</si>
  <si>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</si>
  <si>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</si>
  <si>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</si>
  <si>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</si>
  <si>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</si>
  <si>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</si>
  <si>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</si>
  <si>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</si>
  <si>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</si>
  <si>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</si>
  <si>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</si>
  <si>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</si>
  <si>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</si>
  <si>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</si>
  <si>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</si>
  <si>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</si>
  <si>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</si>
  <si>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</si>
  <si>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</si>
  <si>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</si>
  <si>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</si>
  <si>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</si>
  <si>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</si>
  <si>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</si>
  <si>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</si>
  <si>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</si>
  <si>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</si>
  <si>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</si>
  <si>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</si>
  <si>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</si>
  <si>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</si>
  <si>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</si>
  <si>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</si>
  <si>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</si>
  <si>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</si>
  <si>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</si>
  <si>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</si>
  <si>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</si>
  <si>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</si>
  <si>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</si>
  <si>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</si>
  <si>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</si>
  <si>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</si>
  <si>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</si>
  <si>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</si>
  <si>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</si>
  <si>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</si>
  <si>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</si>
  <si>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</si>
  <si>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</si>
  <si>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</si>
  <si>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</si>
  <si>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</si>
  <si>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</si>
  <si>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</si>
  <si>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</si>
  <si>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</si>
  <si>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</si>
  <si>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</si>
  <si>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Kapitel 6 - Fortegnelser  </t>
  </si>
  <si>
    <t>Aktuarer i henhold til § 108, stk. 7, i lov om finansiel virksomhed</t>
  </si>
  <si>
    <t>Aktuarer i henhold til § 26 i lov om tilsyn med firmapensionskasser</t>
  </si>
  <si>
    <t>Tabel 6.1</t>
  </si>
  <si>
    <t>Tabel 6.2</t>
  </si>
  <si>
    <t>Kapitel 7 - Register</t>
  </si>
  <si>
    <t>Bilag 7.1</t>
  </si>
  <si>
    <t>Register over livsforsikringsselskaber, tværgående pensionskasser og firmapensionskasser</t>
  </si>
  <si>
    <t>Livsforsikringsselskaber</t>
  </si>
  <si>
    <t>Bo Søndergaard</t>
  </si>
  <si>
    <t>Rikke Sylow Francis</t>
  </si>
  <si>
    <t>Jesper Brohus</t>
  </si>
  <si>
    <t>Charlotte Markussen</t>
  </si>
  <si>
    <t>Per Myglegård Andersen</t>
  </si>
  <si>
    <t>Jens-Peder Vinkler</t>
  </si>
  <si>
    <t>Peter Holm Nielsen</t>
  </si>
  <si>
    <t>Martin Teilmann Melchior</t>
  </si>
  <si>
    <t>Tværgående pensionskasser</t>
  </si>
  <si>
    <t>David Melchior</t>
  </si>
  <si>
    <t>Frank Cederbye</t>
  </si>
  <si>
    <t>Merete Lykke Rasmussen</t>
  </si>
  <si>
    <t>Søren Andersen</t>
  </si>
  <si>
    <t>Carsten Niemann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</si>
  <si>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</si>
  <si>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</si>
  <si>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</si>
  <si>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</si>
  <si>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</si>
  <si>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</si>
  <si>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</si>
  <si>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</si>
  <si>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Peter Melchior</t>
  </si>
  <si>
    <t>TDC Pensionskasse</t>
  </si>
  <si>
    <t>Mogens Andersen</t>
  </si>
  <si>
    <t>Jens Muff Wissing</t>
  </si>
  <si>
    <t>Steen Ragn</t>
  </si>
  <si>
    <t>Ivan Toftegaard Carlsen</t>
  </si>
  <si>
    <t>Nicolai Jonas Maltesen</t>
  </si>
  <si>
    <t>PFA Pension, Forsikringsaktieselskab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</si>
  <si>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</si>
  <si>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</si>
  <si>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</si>
  <si>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</si>
  <si>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</si>
  <si>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</si>
  <si>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Bo Normannn Rasmussen</t>
  </si>
  <si>
    <t>Lasse Geert jensen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</si>
  <si>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</si>
  <si>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</si>
  <si>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</si>
  <si>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</si>
  <si>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</si>
  <si>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Danica Pensionsforsikring A/S</t>
  </si>
  <si>
    <t>LÆRERNES PENSION, FORSIKRINGSAKTIESELSKAB</t>
  </si>
  <si>
    <t>SAMPENSION LIVSFORSIKRING A/S</t>
  </si>
  <si>
    <t>Lærernes Pension, Forsikringsaktieselskab</t>
  </si>
  <si>
    <t>MP Pension - Pensionskassen for magistre &amp; psykologer</t>
  </si>
  <si>
    <t>Pensionskassen for socialrådgivere, socialpædagoger og kontorpersonale</t>
  </si>
  <si>
    <t>Pensionskassen for funktionærer ansat i Roskilde Sparekasse (afviklingskasse)</t>
  </si>
  <si>
    <t>Pensionskassen for tjenestemænd i det Classenske Fideicommis (afviklingskasse)</t>
  </si>
  <si>
    <t>Xerox pensionskasse under afvikling</t>
  </si>
  <si>
    <t>Line Orbán Dahlbæk</t>
  </si>
  <si>
    <t>Lægernes Pension - Pensionskassen for læger</t>
  </si>
  <si>
    <t>Velliv, Pension &amp; Livsforsikring A/S</t>
  </si>
  <si>
    <t>Tabel 6.1 Fortegnelse pr. 31. december 2018 over aktuarer ansat i henhold til § 108, stk. 7 i lov om finansiel virksomhed</t>
  </si>
  <si>
    <t>Tabel 6.2 Fortegnelse pr. 31. december 2018 over aktuarer ansat i henhold til § 26 i lov om tilsyn med firmapensionskasser</t>
  </si>
  <si>
    <t>Livsforsikringsselskaber: Statistisk materiale 2018</t>
  </si>
  <si>
    <t>Anders Pilegaard Håkonsson</t>
  </si>
  <si>
    <t xml:space="preserve">Peter Fledelius </t>
  </si>
  <si>
    <t xml:space="preserve">Anders Pilegaard Håkonsson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</si>
</sst>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.5"/>
      <color theme="1"/>
      <name val="Arial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4" borderId="2" xfId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0" fontId="0" fillId="0" borderId="0" xfId="0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6" fillId="6" borderId="1" xfId="0" applyFont="1" applyFill="1" applyBorder="1" applyAlignment="1">
      <alignment horizontal="center"/>
    </xf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0" fillId="6" borderId="0" xfId="0" applyFill="1" applyBorder="1"/>
    <xf numFmtId="0" fontId="9" fillId="6" borderId="0" xfId="0" applyFont="1" applyFill="1" applyBorder="1"/>
    <xf numFmtId="0" fontId="21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9"/>
  <sheetViews>
    <sheetView showGridLines="0" tabSelected="1" workbookViewId="0"/>
  </sheetViews>
  <sheetFormatPr defaultColWidth="0" defaultRowHeight="15" zeroHeight="1" x14ac:dyDescent="0.25"/>
  <cols>
    <col min="1" max="1" width="2.7109375" customWidth="1"/>
    <col min="2" max="2" width="9.140625" customWidth="1"/>
    <col min="3" max="3" width="9.140625" style="37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39"/>
      <c r="C1" s="39"/>
      <c r="D1" s="39"/>
    </row>
    <row r="2" spans="2:4" x14ac:dyDescent="0.25">
      <c r="B2" s="39"/>
      <c r="C2" s="39"/>
      <c r="D2" s="39"/>
    </row>
    <row r="3" spans="2:4" x14ac:dyDescent="0.25">
      <c r="B3" s="39"/>
      <c r="C3" s="39"/>
      <c r="D3" s="39"/>
    </row>
    <row r="4" spans="2:4" x14ac:dyDescent="0.25">
      <c r="B4" s="39"/>
      <c r="C4" s="39"/>
      <c r="D4" s="39"/>
    </row>
    <row r="5" spans="2:4" x14ac:dyDescent="0.25">
      <c r="B5" s="39"/>
      <c r="C5" s="39"/>
      <c r="D5" s="39"/>
    </row>
    <row r="6" spans="2:4" ht="31.5" x14ac:dyDescent="0.5">
      <c r="B6" s="40" t="s">
        <v>1158</v>
      </c>
      <c r="C6" s="40"/>
      <c r="D6" s="39"/>
    </row>
    <row r="7" spans="2:4" ht="11.25" customHeight="1" x14ac:dyDescent="0.25">
      <c r="B7" s="39"/>
      <c r="C7" s="39"/>
      <c r="D7" s="39"/>
    </row>
    <row r="8" spans="2:4" ht="21" x14ac:dyDescent="0.35">
      <c r="B8" s="41" t="s">
        <v>1043</v>
      </c>
      <c r="C8" s="41"/>
      <c r="D8" s="42"/>
    </row>
    <row r="9" spans="2:4" x14ac:dyDescent="0.25">
      <c r="B9" s="43" t="s">
        <v>1044</v>
      </c>
      <c r="C9" s="46" t="s">
        <v>1049</v>
      </c>
      <c r="D9" s="47" t="s">
        <v>1057</v>
      </c>
    </row>
    <row r="10" spans="2:4" x14ac:dyDescent="0.25">
      <c r="B10" s="43" t="s">
        <v>1044</v>
      </c>
      <c r="C10" s="46" t="s">
        <v>1050</v>
      </c>
      <c r="D10" s="47" t="s">
        <v>1058</v>
      </c>
    </row>
    <row r="11" spans="2:4" x14ac:dyDescent="0.25">
      <c r="B11" s="43" t="s">
        <v>1044</v>
      </c>
      <c r="C11" s="46" t="s">
        <v>1051</v>
      </c>
      <c r="D11" s="47" t="s">
        <v>1059</v>
      </c>
    </row>
    <row r="12" spans="2:4" x14ac:dyDescent="0.25">
      <c r="B12" s="43" t="s">
        <v>1044</v>
      </c>
      <c r="C12" s="46" t="s">
        <v>1052</v>
      </c>
      <c r="D12" s="47" t="s">
        <v>1060</v>
      </c>
    </row>
    <row r="13" spans="2:4" x14ac:dyDescent="0.25">
      <c r="B13" s="43" t="s">
        <v>1044</v>
      </c>
      <c r="C13" s="46" t="s">
        <v>1053</v>
      </c>
      <c r="D13" s="47" t="s">
        <v>1061</v>
      </c>
    </row>
    <row r="14" spans="2:4" x14ac:dyDescent="0.25">
      <c r="B14" s="43" t="s">
        <v>1044</v>
      </c>
      <c r="C14" s="46" t="s">
        <v>1054</v>
      </c>
      <c r="D14" s="47" t="s">
        <v>1062</v>
      </c>
    </row>
    <row r="15" spans="2:4" x14ac:dyDescent="0.25">
      <c r="B15" s="43" t="s">
        <v>1044</v>
      </c>
      <c r="C15" s="46" t="s">
        <v>1055</v>
      </c>
      <c r="D15" s="47" t="s">
        <v>735</v>
      </c>
    </row>
    <row r="16" spans="2:4" x14ac:dyDescent="0.25">
      <c r="B16" s="43" t="s">
        <v>1044</v>
      </c>
      <c r="C16" s="46" t="s">
        <v>1056</v>
      </c>
      <c r="D16" s="47" t="s">
        <v>1064</v>
      </c>
    </row>
    <row r="17" spans="2:4" x14ac:dyDescent="0.25">
      <c r="B17" s="42"/>
      <c r="C17" s="42"/>
      <c r="D17" s="42"/>
    </row>
    <row r="18" spans="2:4" ht="21" x14ac:dyDescent="0.35">
      <c r="B18" s="41" t="s">
        <v>1045</v>
      </c>
      <c r="C18" s="41"/>
      <c r="D18" s="42"/>
    </row>
    <row r="19" spans="2:4" x14ac:dyDescent="0.25">
      <c r="B19" s="43" t="s">
        <v>1044</v>
      </c>
      <c r="C19" s="46" t="s">
        <v>1065</v>
      </c>
      <c r="D19" s="47" t="s">
        <v>1057</v>
      </c>
    </row>
    <row r="20" spans="2:4" x14ac:dyDescent="0.25">
      <c r="B20" s="43" t="s">
        <v>1044</v>
      </c>
      <c r="C20" s="46" t="s">
        <v>1066</v>
      </c>
      <c r="D20" s="47" t="s">
        <v>1058</v>
      </c>
    </row>
    <row r="21" spans="2:4" x14ac:dyDescent="0.25">
      <c r="B21" s="43" t="s">
        <v>1044</v>
      </c>
      <c r="C21" s="46" t="s">
        <v>1067</v>
      </c>
      <c r="D21" s="47" t="s">
        <v>1073</v>
      </c>
    </row>
    <row r="22" spans="2:4" x14ac:dyDescent="0.25">
      <c r="B22" s="43" t="s">
        <v>1044</v>
      </c>
      <c r="C22" s="46" t="s">
        <v>1068</v>
      </c>
      <c r="D22" s="47" t="s">
        <v>1060</v>
      </c>
    </row>
    <row r="23" spans="2:4" x14ac:dyDescent="0.25">
      <c r="B23" s="43" t="s">
        <v>1044</v>
      </c>
      <c r="C23" s="46" t="s">
        <v>1069</v>
      </c>
      <c r="D23" s="47" t="s">
        <v>1061</v>
      </c>
    </row>
    <row r="24" spans="2:4" x14ac:dyDescent="0.25">
      <c r="B24" s="43" t="s">
        <v>1044</v>
      </c>
      <c r="C24" s="46" t="s">
        <v>1070</v>
      </c>
      <c r="D24" s="47" t="s">
        <v>1074</v>
      </c>
    </row>
    <row r="25" spans="2:4" x14ac:dyDescent="0.25">
      <c r="B25" s="43" t="s">
        <v>1044</v>
      </c>
      <c r="C25" s="46" t="s">
        <v>1071</v>
      </c>
      <c r="D25" s="47" t="s">
        <v>735</v>
      </c>
    </row>
    <row r="26" spans="2:4" x14ac:dyDescent="0.25">
      <c r="B26" s="43" t="s">
        <v>1044</v>
      </c>
      <c r="C26" s="46" t="s">
        <v>1072</v>
      </c>
      <c r="D26" s="47" t="s">
        <v>1075</v>
      </c>
    </row>
    <row r="27" spans="2:4" x14ac:dyDescent="0.25">
      <c r="B27" s="42"/>
      <c r="C27" s="42"/>
      <c r="D27" s="42"/>
    </row>
    <row r="28" spans="2:4" ht="21" x14ac:dyDescent="0.35">
      <c r="B28" s="41" t="s">
        <v>1046</v>
      </c>
      <c r="C28" s="41"/>
      <c r="D28" s="42"/>
    </row>
    <row r="29" spans="2:4" x14ac:dyDescent="0.25">
      <c r="B29" s="43" t="s">
        <v>1044</v>
      </c>
      <c r="C29" s="46" t="s">
        <v>1076</v>
      </c>
      <c r="D29" s="47" t="s">
        <v>1057</v>
      </c>
    </row>
    <row r="30" spans="2:4" x14ac:dyDescent="0.25">
      <c r="B30" s="43" t="s">
        <v>1044</v>
      </c>
      <c r="C30" s="46" t="s">
        <v>1077</v>
      </c>
      <c r="D30" s="47" t="s">
        <v>1058</v>
      </c>
    </row>
    <row r="31" spans="2:4" x14ac:dyDescent="0.25">
      <c r="B31" s="43" t="s">
        <v>1044</v>
      </c>
      <c r="C31" s="46" t="s">
        <v>1078</v>
      </c>
      <c r="D31" s="47" t="s">
        <v>1063</v>
      </c>
    </row>
    <row r="32" spans="2:4" x14ac:dyDescent="0.25">
      <c r="B32" s="43" t="s">
        <v>1044</v>
      </c>
      <c r="C32" s="46" t="s">
        <v>1079</v>
      </c>
      <c r="D32" s="47" t="s">
        <v>1061</v>
      </c>
    </row>
    <row r="33" spans="2:4" x14ac:dyDescent="0.25">
      <c r="B33" s="43" t="s">
        <v>1044</v>
      </c>
      <c r="C33" s="46" t="s">
        <v>1080</v>
      </c>
      <c r="D33" s="47" t="s">
        <v>1082</v>
      </c>
    </row>
    <row r="34" spans="2:4" x14ac:dyDescent="0.25">
      <c r="B34" s="43" t="s">
        <v>1044</v>
      </c>
      <c r="C34" s="46" t="s">
        <v>1081</v>
      </c>
      <c r="D34" s="47" t="s">
        <v>1083</v>
      </c>
    </row>
    <row r="35" spans="2:4" x14ac:dyDescent="0.25">
      <c r="B35" s="42"/>
      <c r="C35" s="42"/>
      <c r="D35" s="42"/>
    </row>
    <row r="36" spans="2:4" ht="21" x14ac:dyDescent="0.35">
      <c r="B36" s="41" t="s">
        <v>1047</v>
      </c>
      <c r="C36" s="41"/>
      <c r="D36" s="42"/>
    </row>
    <row r="37" spans="2:4" x14ac:dyDescent="0.25">
      <c r="B37" s="43" t="s">
        <v>1044</v>
      </c>
      <c r="C37" s="46" t="s">
        <v>1084</v>
      </c>
      <c r="D37" s="47" t="s">
        <v>1057</v>
      </c>
    </row>
    <row r="38" spans="2:4" x14ac:dyDescent="0.25">
      <c r="B38" s="43" t="s">
        <v>1044</v>
      </c>
      <c r="C38" s="46" t="s">
        <v>1085</v>
      </c>
      <c r="D38" s="47" t="s">
        <v>1058</v>
      </c>
    </row>
    <row r="39" spans="2:4" x14ac:dyDescent="0.25">
      <c r="B39" s="43" t="s">
        <v>1044</v>
      </c>
      <c r="C39" s="46" t="s">
        <v>1086</v>
      </c>
      <c r="D39" s="47" t="s">
        <v>1087</v>
      </c>
    </row>
    <row r="40" spans="2:4" x14ac:dyDescent="0.25">
      <c r="B40" s="42"/>
      <c r="C40" s="42"/>
      <c r="D40" s="44"/>
    </row>
    <row r="41" spans="2:4" ht="21" x14ac:dyDescent="0.35">
      <c r="B41" s="41" t="s">
        <v>1048</v>
      </c>
      <c r="C41" s="41"/>
      <c r="D41" s="42"/>
    </row>
    <row r="42" spans="2:4" x14ac:dyDescent="0.25">
      <c r="B42" s="43" t="s">
        <v>1044</v>
      </c>
      <c r="C42" s="46" t="s">
        <v>1088</v>
      </c>
      <c r="D42" s="47" t="s">
        <v>1057</v>
      </c>
    </row>
    <row r="43" spans="2:4" x14ac:dyDescent="0.25">
      <c r="B43" s="43" t="s">
        <v>1044</v>
      </c>
      <c r="C43" s="46" t="s">
        <v>1089</v>
      </c>
      <c r="D43" s="47" t="s">
        <v>1058</v>
      </c>
    </row>
    <row r="44" spans="2:4" x14ac:dyDescent="0.25">
      <c r="B44" s="43" t="s">
        <v>1044</v>
      </c>
      <c r="C44" s="46" t="s">
        <v>1090</v>
      </c>
      <c r="D44" s="47" t="s">
        <v>1091</v>
      </c>
    </row>
    <row r="45" spans="2:4" x14ac:dyDescent="0.25">
      <c r="B45" s="42"/>
      <c r="C45" s="42"/>
      <c r="D45" s="42"/>
    </row>
    <row r="46" spans="2:4" ht="21" x14ac:dyDescent="0.35">
      <c r="B46" s="41" t="s">
        <v>1092</v>
      </c>
      <c r="C46" s="41"/>
      <c r="D46" s="42"/>
    </row>
    <row r="47" spans="2:4" x14ac:dyDescent="0.25">
      <c r="B47" s="43" t="s">
        <v>1044</v>
      </c>
      <c r="C47" s="46" t="s">
        <v>1095</v>
      </c>
      <c r="D47" s="47" t="s">
        <v>1093</v>
      </c>
    </row>
    <row r="48" spans="2:4" x14ac:dyDescent="0.25">
      <c r="B48" s="43" t="s">
        <v>1044</v>
      </c>
      <c r="C48" s="46" t="s">
        <v>1096</v>
      </c>
      <c r="D48" s="47" t="s">
        <v>1094</v>
      </c>
    </row>
    <row r="49" spans="2:4" x14ac:dyDescent="0.25">
      <c r="B49" s="42"/>
      <c r="C49" s="42"/>
      <c r="D49" s="42"/>
    </row>
    <row r="50" spans="2:4" ht="21" x14ac:dyDescent="0.35">
      <c r="B50" s="41" t="s">
        <v>1097</v>
      </c>
      <c r="C50" s="41"/>
      <c r="D50" s="42"/>
    </row>
    <row r="51" spans="2:4" x14ac:dyDescent="0.25">
      <c r="B51" s="43" t="s">
        <v>1044</v>
      </c>
      <c r="C51" s="46" t="s">
        <v>1098</v>
      </c>
      <c r="D51" s="47" t="s">
        <v>1099</v>
      </c>
    </row>
    <row r="52" spans="2:4" x14ac:dyDescent="0.25"/>
    <row r="53" spans="2:4" hidden="1" x14ac:dyDescent="0.25"/>
    <row r="54" spans="2:4" hidden="1" x14ac:dyDescent="0.25"/>
    <row r="55" spans="2:4" hidden="1" x14ac:dyDescent="0.25"/>
    <row r="56" spans="2:4" hidden="1" x14ac:dyDescent="0.25"/>
    <row r="57" spans="2:4" hidden="1" x14ac:dyDescent="0.25"/>
    <row r="58" spans="2:4" hidden="1" x14ac:dyDescent="0.25"/>
    <row r="59" spans="2:4" hidden="1" x14ac:dyDescent="0.25"/>
    <row r="60" spans="2:4" hidden="1" x14ac:dyDescent="0.25"/>
    <row r="61" spans="2:4" hidden="1" x14ac:dyDescent="0.25"/>
    <row r="62" spans="2:4" hidden="1" x14ac:dyDescent="0.25"/>
    <row r="63" spans="2:4" hidden="1" x14ac:dyDescent="0.25"/>
    <row r="64" spans="2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sheetProtection algorithmName="SHA-512" hashValue="VYRIkly49x9CZfQ8Ft59n5qrv9Be6od2uHUDOrFJt8Pq2aBn2S62DKOpy1MZjA3fvF6EIUctP5JN4rsIr73mEA==" saltValue="Hyof2LQlBocWutigWQg46g==" spinCount="100000" sheet="1" objects="1" scenarios="1"/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Tabel 6.1'!A1" display="Tabel 6.1"/>
    <hyperlink ref="C48" location="'Tabel 6.2'!A1" display="Tabel 6.2"/>
    <hyperlink ref="C51" location="'Bilag 7.1'!A1" display="Bilag 7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30" customHeight="1" x14ac:dyDescent="0.25">
      <c r="C4" s="77" t="s">
        <v>821</v>
      </c>
      <c r="D4" s="78"/>
      <c r="E4" s="79"/>
    </row>
    <row r="5" spans="1:5" ht="15" customHeight="1" x14ac:dyDescent="0.25">
      <c r="C5" s="80" t="s">
        <v>187</v>
      </c>
      <c r="D5" s="80"/>
      <c r="E5" s="80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24690124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-120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24690004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3116784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-2638563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581562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12519986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-25358842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-2219452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-728535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-14727061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1892245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-19767381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510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-19766871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-577784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-235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-578019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-150978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548135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0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-373340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0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0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-373340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1479976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-6985912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-120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-2546496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0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0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-9532528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1928674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-7603854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2020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0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0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0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0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2020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0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-2328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0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404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0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0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-1924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0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0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-120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0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-120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-96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-120</v>
      </c>
    </row>
    <row r="64" spans="1:5" x14ac:dyDescent="0.25"/>
  </sheetData>
  <sheetProtection algorithmName="SHA-512" hashValue="USKFnkESIkhSZ2PPh1FLDau6mHSbsPoJutM6uDMGKdAyIBM3AsxMZTZoPWNXq+awd9t+cz/reZz47QtaVu9YEw==" saltValue="2IQYLUqNr21eavABUSYQ9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style="1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30" customHeight="1" x14ac:dyDescent="0.25">
      <c r="C4" s="82" t="s">
        <v>822</v>
      </c>
      <c r="D4" s="83"/>
      <c r="E4" s="84"/>
    </row>
    <row r="5" spans="1:5" ht="15" customHeight="1" x14ac:dyDescent="0.25">
      <c r="C5" s="85" t="s">
        <v>187</v>
      </c>
      <c r="D5" s="86"/>
      <c r="E5" s="87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63547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7632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66000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73632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8066070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182273139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759618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119224764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7088369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309345890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73860083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79912865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122719426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0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133613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13164139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4902395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20171317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314863837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632275797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76879082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2342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0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2342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488182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488182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0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3018363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195488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344734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4049109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2562546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5974018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1304077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277873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10118514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1390206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1273350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2663556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726123237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770000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0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0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0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3056356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9317586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103860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12477802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68887467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0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82135269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16197255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1098338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17295593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0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0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237051483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244456727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22897065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5330366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509735642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73738563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0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73738563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583474205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462864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0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0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583937070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0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23027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30593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53620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0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1375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0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17324676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2686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0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5543503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0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19651526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42523767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177918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726123237</v>
      </c>
    </row>
    <row r="108" spans="1:5" x14ac:dyDescent="0.25"/>
  </sheetData>
  <sheetProtection algorithmName="SHA-512" hashValue="MArDBnOqk+PtrZzR1WNvR7YiiBgYxOfioIcyyzeq5TQrotod4fFy4NDoQ6QO3hRkzRm2lw/1RnQgm62rnLNsKQ==" saltValue="RReoYuO9MclmiaFRf1loh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ignoredErrors>
    <ignoredError sqref="C5" numberStoredAsText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81" t="s">
        <v>604</v>
      </c>
      <c r="F1" s="81"/>
    </row>
    <row r="2" spans="1:11" x14ac:dyDescent="0.25"/>
    <row r="3" spans="1:11" x14ac:dyDescent="0.25"/>
    <row r="4" spans="1:11" ht="23.25" x14ac:dyDescent="0.25">
      <c r="E4" s="88" t="s">
        <v>828</v>
      </c>
      <c r="F4" s="89"/>
      <c r="G4" s="89"/>
      <c r="H4" s="89"/>
      <c r="I4" s="89"/>
    </row>
    <row r="5" spans="1:11" ht="15" customHeight="1" x14ac:dyDescent="0.25">
      <c r="E5" s="80" t="s">
        <v>187</v>
      </c>
      <c r="F5" s="80"/>
      <c r="G5" s="80"/>
      <c r="H5" s="80"/>
      <c r="I5" s="80"/>
    </row>
    <row r="6" spans="1:11" ht="66" customHeight="1" x14ac:dyDescent="0.25">
      <c r="E6" s="1"/>
      <c r="F6" s="5"/>
      <c r="G6" s="2" t="s">
        <v>608</v>
      </c>
      <c r="H6" s="2" t="s">
        <v>609</v>
      </c>
      <c r="I6" s="2" t="s">
        <v>610</v>
      </c>
      <c r="K6" s="14"/>
    </row>
    <row r="7" spans="1:11" ht="15" customHeight="1" x14ac:dyDescent="0.25">
      <c r="B7" s="16" t="s">
        <v>613</v>
      </c>
      <c r="C7" s="18" t="s">
        <v>614</v>
      </c>
      <c r="D7" s="16" t="s">
        <v>615</v>
      </c>
      <c r="E7" s="1"/>
      <c r="F7" s="5" t="s">
        <v>611</v>
      </c>
      <c r="G7" s="2"/>
      <c r="H7" s="2"/>
      <c r="I7" s="2"/>
    </row>
    <row r="8" spans="1:11" ht="15" customHeight="1" x14ac:dyDescent="0.25">
      <c r="A8" s="8" t="s">
        <v>642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641</v>
      </c>
      <c r="G8" s="13">
        <v>-5235</v>
      </c>
      <c r="H8" s="13">
        <v>-86383</v>
      </c>
      <c r="I8" s="13">
        <v>-171891</v>
      </c>
    </row>
    <row r="9" spans="1:11" ht="15" customHeight="1" x14ac:dyDescent="0.25">
      <c r="A9" s="8" t="s">
        <v>644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643</v>
      </c>
      <c r="G9" s="13">
        <v>0</v>
      </c>
      <c r="H9" s="13">
        <v>-242472</v>
      </c>
      <c r="I9" s="13">
        <v>-161964</v>
      </c>
    </row>
    <row r="10" spans="1:11" ht="15" customHeight="1" x14ac:dyDescent="0.25">
      <c r="A10" s="8" t="s">
        <v>646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645</v>
      </c>
      <c r="G10" s="13">
        <v>-7497</v>
      </c>
      <c r="H10" s="13">
        <v>-799311</v>
      </c>
      <c r="I10" s="13">
        <v>0</v>
      </c>
    </row>
    <row r="11" spans="1:11" ht="15" customHeight="1" x14ac:dyDescent="0.25">
      <c r="A11" s="8" t="s">
        <v>648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647</v>
      </c>
      <c r="G11" s="13">
        <v>-415468</v>
      </c>
      <c r="H11" s="13">
        <v>-15550514</v>
      </c>
      <c r="I11" s="13">
        <v>0</v>
      </c>
    </row>
    <row r="12" spans="1:11" ht="15" customHeight="1" x14ac:dyDescent="0.25">
      <c r="A12" s="8" t="s">
        <v>650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649</v>
      </c>
      <c r="G12" s="13">
        <v>-10023</v>
      </c>
      <c r="H12" s="13">
        <v>-1950309</v>
      </c>
      <c r="I12" s="13">
        <v>0</v>
      </c>
    </row>
    <row r="13" spans="1:11" ht="15" customHeight="1" x14ac:dyDescent="0.25">
      <c r="A13" s="8" t="s">
        <v>652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651</v>
      </c>
      <c r="G13" s="13">
        <v>-2823</v>
      </c>
      <c r="H13" s="13">
        <v>-317018</v>
      </c>
      <c r="I13" s="13">
        <v>0</v>
      </c>
    </row>
    <row r="14" spans="1:11" ht="15" customHeight="1" x14ac:dyDescent="0.25">
      <c r="A14" s="8" t="s">
        <v>654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653</v>
      </c>
      <c r="G14" s="13">
        <v>0</v>
      </c>
      <c r="H14" s="13">
        <v>-159753</v>
      </c>
      <c r="I14" s="13">
        <v>-67649</v>
      </c>
    </row>
    <row r="15" spans="1:11" ht="15" customHeight="1" x14ac:dyDescent="0.25">
      <c r="A15" s="8" t="s">
        <v>656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655</v>
      </c>
      <c r="G15" s="13">
        <v>-183</v>
      </c>
      <c r="H15" s="13">
        <v>-8033</v>
      </c>
      <c r="I15" s="13">
        <v>0</v>
      </c>
    </row>
    <row r="16" spans="1:11" ht="15" customHeight="1" x14ac:dyDescent="0.25">
      <c r="A16" s="8" t="s">
        <v>658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657</v>
      </c>
      <c r="G16" s="13">
        <v>-2470</v>
      </c>
      <c r="H16" s="13">
        <v>-11585</v>
      </c>
      <c r="I16" s="13">
        <v>-189741</v>
      </c>
    </row>
    <row r="17" spans="1:12" ht="15" customHeight="1" x14ac:dyDescent="0.25">
      <c r="A17" s="8" t="s">
        <v>620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659</v>
      </c>
      <c r="G17" s="13">
        <v>-443699</v>
      </c>
      <c r="H17" s="13">
        <v>-19125378</v>
      </c>
      <c r="I17" s="13">
        <v>-591245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809</v>
      </c>
      <c r="G20" s="2" t="s">
        <v>660</v>
      </c>
      <c r="H20" s="2" t="s">
        <v>661</v>
      </c>
      <c r="I20" s="2" t="s">
        <v>662</v>
      </c>
      <c r="J20" s="2" t="s">
        <v>663</v>
      </c>
      <c r="K20" s="2" t="s">
        <v>635</v>
      </c>
      <c r="L20" s="2" t="s">
        <v>810</v>
      </c>
    </row>
    <row r="21" spans="1:12" x14ac:dyDescent="0.25">
      <c r="A21" s="8" t="s">
        <v>640</v>
      </c>
      <c r="E21" s="15" t="s">
        <v>664</v>
      </c>
      <c r="F21" s="13">
        <v>-20162562</v>
      </c>
      <c r="G21" s="13">
        <v>-17824430</v>
      </c>
      <c r="H21" s="13">
        <v>-2288164</v>
      </c>
      <c r="I21" s="13">
        <v>0</v>
      </c>
      <c r="J21" s="13">
        <v>-49968</v>
      </c>
      <c r="K21" s="13">
        <v>0</v>
      </c>
      <c r="L21" s="13">
        <v>-20162561</v>
      </c>
    </row>
    <row r="22" spans="1:12" x14ac:dyDescent="0.25"/>
    <row r="23" spans="1:12" hidden="1" x14ac:dyDescent="0.25">
      <c r="F23" s="18" t="s">
        <v>665</v>
      </c>
      <c r="G23" s="18" t="s">
        <v>666</v>
      </c>
      <c r="H23" s="16" t="s">
        <v>667</v>
      </c>
      <c r="I23" s="16" t="s">
        <v>668</v>
      </c>
      <c r="J23" s="16" t="s">
        <v>669</v>
      </c>
      <c r="K23" s="16" t="s">
        <v>639</v>
      </c>
      <c r="L23" s="18" t="s">
        <v>670</v>
      </c>
    </row>
  </sheetData>
  <sheetProtection algorithmName="SHA-512" hashValue="NGltaQYdDzPQKg95gQAXm2lfEvi5qPQ20PvFMGSiXmKlpGjimjyt+O2rkFhTkh8oF33heXawyKEpCfw2Rnq0vQ==" saltValue="YptpXY+ekLoUK0NTlIr58g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48" customHeight="1" x14ac:dyDescent="0.25">
      <c r="C4" s="90" t="s">
        <v>823</v>
      </c>
      <c r="D4" s="91"/>
      <c r="E4" s="91"/>
    </row>
    <row r="5" spans="1:5" ht="15" customHeight="1" x14ac:dyDescent="0.25">
      <c r="C5" s="80" t="s">
        <v>187</v>
      </c>
      <c r="D5" s="80"/>
      <c r="E5" s="80"/>
    </row>
    <row r="6" spans="1:5" ht="22.5" customHeight="1" x14ac:dyDescent="0.25">
      <c r="C6" s="1"/>
      <c r="D6" s="5"/>
      <c r="E6" s="2" t="s">
        <v>671</v>
      </c>
    </row>
    <row r="7" spans="1:5" ht="15" customHeight="1" x14ac:dyDescent="0.25">
      <c r="B7" s="8" t="s">
        <v>713</v>
      </c>
      <c r="C7" s="1"/>
      <c r="D7" s="5" t="s">
        <v>672</v>
      </c>
      <c r="E7" s="2"/>
    </row>
    <row r="8" spans="1:5" ht="15" customHeight="1" x14ac:dyDescent="0.25">
      <c r="A8" s="3" t="s">
        <v>674</v>
      </c>
      <c r="B8" s="11" t="str">
        <f>"RUK_"&amp;$B$7&amp;"_"&amp;A8</f>
        <v>RUK_SRUK_RUTv</v>
      </c>
      <c r="C8" s="1" t="s">
        <v>5</v>
      </c>
      <c r="D8" s="15" t="s">
        <v>673</v>
      </c>
      <c r="E8" s="13">
        <v>10008</v>
      </c>
    </row>
    <row r="9" spans="1:5" ht="15" customHeight="1" x14ac:dyDescent="0.25">
      <c r="A9" s="3" t="s">
        <v>676</v>
      </c>
      <c r="B9" s="11" t="str">
        <f t="shared" ref="B9:B36" si="0">"RUK_"&amp;$B$7&amp;"_"&amp;A9</f>
        <v>RUK_SRUK_RUAv</v>
      </c>
      <c r="C9" s="1" t="s">
        <v>6</v>
      </c>
      <c r="D9" s="15" t="s">
        <v>675</v>
      </c>
      <c r="E9" s="13">
        <v>91824</v>
      </c>
    </row>
    <row r="10" spans="1:5" ht="15" customHeight="1" x14ac:dyDescent="0.25">
      <c r="A10" s="3" t="s">
        <v>678</v>
      </c>
      <c r="B10" s="11" t="str">
        <f t="shared" si="0"/>
        <v>RUK_SRUK_UdKap</v>
      </c>
      <c r="C10" s="1" t="s">
        <v>7</v>
      </c>
      <c r="D10" s="15" t="s">
        <v>677</v>
      </c>
      <c r="E10" s="13">
        <v>7851700</v>
      </c>
    </row>
    <row r="11" spans="1:5" ht="15" customHeight="1" x14ac:dyDescent="0.25">
      <c r="A11" s="3" t="s">
        <v>680</v>
      </c>
      <c r="B11" s="11" t="str">
        <f t="shared" si="0"/>
        <v>RUK_SRUK_Udinv</v>
      </c>
      <c r="C11" s="1" t="s">
        <v>8</v>
      </c>
      <c r="D11" s="15" t="s">
        <v>679</v>
      </c>
      <c r="E11" s="13">
        <v>1424033</v>
      </c>
    </row>
    <row r="12" spans="1:5" ht="15" customHeight="1" x14ac:dyDescent="0.25">
      <c r="A12" s="3" t="s">
        <v>682</v>
      </c>
      <c r="B12" s="11" t="str">
        <f t="shared" si="0"/>
        <v>RUK_SRUK_RObL</v>
      </c>
      <c r="C12" s="1" t="s">
        <v>9</v>
      </c>
      <c r="D12" s="15" t="s">
        <v>681</v>
      </c>
      <c r="E12" s="13">
        <v>2353321</v>
      </c>
    </row>
    <row r="13" spans="1:5" ht="15" customHeight="1" x14ac:dyDescent="0.25">
      <c r="A13" s="3" t="s">
        <v>684</v>
      </c>
      <c r="B13" s="11" t="str">
        <f t="shared" si="0"/>
        <v>RUK_SRUK_iObL</v>
      </c>
      <c r="C13" s="1" t="s">
        <v>10</v>
      </c>
      <c r="D13" s="15" t="s">
        <v>683</v>
      </c>
      <c r="E13" s="13">
        <v>27706</v>
      </c>
    </row>
    <row r="14" spans="1:5" ht="15" customHeight="1" x14ac:dyDescent="0.25">
      <c r="A14" s="3" t="s">
        <v>686</v>
      </c>
      <c r="B14" s="11" t="str">
        <f t="shared" si="0"/>
        <v>RUK_SRUK_RiKi</v>
      </c>
      <c r="C14" s="1" t="s">
        <v>11</v>
      </c>
      <c r="D14" s="15" t="s">
        <v>685</v>
      </c>
      <c r="E14" s="13">
        <v>0</v>
      </c>
    </row>
    <row r="15" spans="1:5" ht="15" customHeight="1" x14ac:dyDescent="0.25">
      <c r="A15" s="3" t="s">
        <v>688</v>
      </c>
      <c r="B15" s="11" t="str">
        <f t="shared" si="0"/>
        <v>RUK_SRUK_RiPU</v>
      </c>
      <c r="C15" s="1" t="s">
        <v>12</v>
      </c>
      <c r="D15" s="15" t="s">
        <v>687</v>
      </c>
      <c r="E15" s="13">
        <v>9162</v>
      </c>
    </row>
    <row r="16" spans="1:5" ht="15" customHeight="1" x14ac:dyDescent="0.25">
      <c r="A16" s="3" t="s">
        <v>690</v>
      </c>
      <c r="B16" s="11" t="str">
        <f t="shared" si="0"/>
        <v>RUK_SRUK_RiXU</v>
      </c>
      <c r="C16" s="1" t="s">
        <v>13</v>
      </c>
      <c r="D16" s="15" t="s">
        <v>689</v>
      </c>
      <c r="E16" s="13">
        <v>329469</v>
      </c>
    </row>
    <row r="17" spans="1:5" ht="15" customHeight="1" x14ac:dyDescent="0.25">
      <c r="A17" s="3" t="s">
        <v>692</v>
      </c>
      <c r="B17" s="11" t="str">
        <f t="shared" si="0"/>
        <v>RUK_SRUK_RiKre</v>
      </c>
      <c r="C17" s="1" t="s">
        <v>14</v>
      </c>
      <c r="D17" s="15" t="s">
        <v>691</v>
      </c>
      <c r="E17" s="13">
        <v>20077</v>
      </c>
    </row>
    <row r="18" spans="1:5" ht="15" customHeight="1" x14ac:dyDescent="0.25">
      <c r="A18" s="3" t="s">
        <v>694</v>
      </c>
      <c r="B18" s="11" t="str">
        <f t="shared" si="0"/>
        <v>RUK_SRUK_RiGf</v>
      </c>
      <c r="C18" s="1" t="s">
        <v>15</v>
      </c>
      <c r="D18" s="15" t="s">
        <v>693</v>
      </c>
      <c r="E18" s="13">
        <v>0</v>
      </c>
    </row>
    <row r="19" spans="1:5" ht="15" customHeight="1" x14ac:dyDescent="0.25">
      <c r="A19" s="3" t="s">
        <v>696</v>
      </c>
      <c r="B19" s="11" t="str">
        <f t="shared" si="0"/>
        <v>RUK_SRUK_RiTg</v>
      </c>
      <c r="C19" s="1" t="s">
        <v>16</v>
      </c>
      <c r="D19" s="15" t="s">
        <v>695</v>
      </c>
      <c r="E19" s="13">
        <v>278401</v>
      </c>
    </row>
    <row r="20" spans="1:5" ht="15" customHeight="1" x14ac:dyDescent="0.25">
      <c r="A20" s="3" t="s">
        <v>698</v>
      </c>
      <c r="B20" s="11" t="str">
        <f t="shared" si="0"/>
        <v>RUK_SRUK_XRU</v>
      </c>
      <c r="C20" s="1" t="s">
        <v>17</v>
      </c>
      <c r="D20" s="15" t="s">
        <v>697</v>
      </c>
      <c r="E20" s="13">
        <v>124287</v>
      </c>
    </row>
    <row r="21" spans="1:5" ht="25.5" customHeight="1" x14ac:dyDescent="0.25">
      <c r="A21" s="3" t="s">
        <v>700</v>
      </c>
      <c r="B21" s="11" t="str">
        <f t="shared" si="0"/>
        <v>RUK_SRUK_RUtot</v>
      </c>
      <c r="C21" s="4" t="s">
        <v>18</v>
      </c>
      <c r="D21" s="5" t="s">
        <v>699</v>
      </c>
      <c r="E21" s="13">
        <v>12519988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701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264</v>
      </c>
    </row>
    <row r="25" spans="1:5" ht="15" customHeight="1" x14ac:dyDescent="0.25">
      <c r="A25" s="3" t="s">
        <v>702</v>
      </c>
      <c r="B25" s="11" t="str">
        <f t="shared" si="0"/>
        <v>RUK_SRUK_iejd</v>
      </c>
      <c r="C25" s="1" t="s">
        <v>20</v>
      </c>
      <c r="D25" s="15" t="s">
        <v>100</v>
      </c>
      <c r="E25" s="13">
        <v>576306</v>
      </c>
    </row>
    <row r="26" spans="1:5" ht="15" customHeight="1" x14ac:dyDescent="0.25">
      <c r="A26" s="3" t="s">
        <v>703</v>
      </c>
      <c r="B26" s="11" t="str">
        <f t="shared" si="0"/>
        <v>RUK_SRUK_Kap</v>
      </c>
      <c r="C26" s="1" t="s">
        <v>21</v>
      </c>
      <c r="D26" s="15" t="s">
        <v>106</v>
      </c>
      <c r="E26" s="13">
        <v>-449467</v>
      </c>
    </row>
    <row r="27" spans="1:5" ht="15" customHeight="1" x14ac:dyDescent="0.25">
      <c r="A27" s="3" t="s">
        <v>704</v>
      </c>
      <c r="B27" s="11" t="str">
        <f t="shared" si="0"/>
        <v>RUK_SRUK_ifa</v>
      </c>
      <c r="C27" s="1" t="s">
        <v>22</v>
      </c>
      <c r="D27" s="15" t="s">
        <v>107</v>
      </c>
      <c r="E27" s="13">
        <v>-7237504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-308275</v>
      </c>
    </row>
    <row r="29" spans="1:5" ht="15" customHeight="1" x14ac:dyDescent="0.25">
      <c r="A29" s="3" t="s">
        <v>705</v>
      </c>
      <c r="B29" s="11" t="str">
        <f t="shared" si="0"/>
        <v>RUK_SRUK_Kinv</v>
      </c>
      <c r="C29" s="1" t="s">
        <v>24</v>
      </c>
      <c r="D29" s="15" t="s">
        <v>109</v>
      </c>
      <c r="E29" s="13">
        <v>0</v>
      </c>
    </row>
    <row r="30" spans="1:5" ht="15" customHeight="1" x14ac:dyDescent="0.25">
      <c r="A30" s="3" t="s">
        <v>706</v>
      </c>
      <c r="B30" s="11" t="str">
        <f t="shared" si="0"/>
        <v>RUK_SRUK_PsU</v>
      </c>
      <c r="C30" s="1" t="s">
        <v>25</v>
      </c>
      <c r="D30" s="15" t="s">
        <v>110</v>
      </c>
      <c r="E30" s="13">
        <v>-1771</v>
      </c>
    </row>
    <row r="31" spans="1:5" ht="15" customHeight="1" x14ac:dyDescent="0.25">
      <c r="A31" s="3" t="s">
        <v>707</v>
      </c>
      <c r="B31" s="11" t="str">
        <f t="shared" si="0"/>
        <v>RUK_SRUK_XU</v>
      </c>
      <c r="C31" s="1" t="s">
        <v>26</v>
      </c>
      <c r="D31" s="15" t="s">
        <v>111</v>
      </c>
      <c r="E31" s="13">
        <v>518921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81242</v>
      </c>
    </row>
    <row r="33" spans="1:5" ht="15" customHeight="1" x14ac:dyDescent="0.25">
      <c r="A33" s="19" t="s">
        <v>709</v>
      </c>
      <c r="B33" s="11" t="str">
        <f t="shared" si="0"/>
        <v>RUK_SRUK_AFi</v>
      </c>
      <c r="C33" s="1" t="s">
        <v>28</v>
      </c>
      <c r="D33" s="15" t="s">
        <v>708</v>
      </c>
      <c r="E33" s="13">
        <v>-18227732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710</v>
      </c>
      <c r="B35" s="11" t="str">
        <f t="shared" si="0"/>
        <v>RUK_SRUK_XReg</v>
      </c>
      <c r="C35" s="1" t="s">
        <v>30</v>
      </c>
      <c r="D35" s="15" t="s">
        <v>113</v>
      </c>
      <c r="E35" s="13">
        <v>-310825</v>
      </c>
    </row>
    <row r="36" spans="1:5" ht="25.5" customHeight="1" x14ac:dyDescent="0.25">
      <c r="A36" s="3" t="s">
        <v>712</v>
      </c>
      <c r="B36" s="11" t="str">
        <f t="shared" si="0"/>
        <v>RUK_SRUK_KursTot</v>
      </c>
      <c r="C36" s="4" t="s">
        <v>31</v>
      </c>
      <c r="D36" s="5" t="s">
        <v>711</v>
      </c>
      <c r="E36" s="13">
        <v>-25358841</v>
      </c>
    </row>
    <row r="37" spans="1:5" x14ac:dyDescent="0.25"/>
    <row r="38" spans="1:5" hidden="1" x14ac:dyDescent="0.25">
      <c r="D38" s="14"/>
    </row>
  </sheetData>
  <sheetProtection algorithmName="SHA-512" hashValue="1i5gyEAQm8rgd4P7pkgf/ZaUzfER9vOADKQ34rxosBmbgorfxsoNNxsVjIxER3uXT4nq9HPWHsnudaf9TFolhA==" saltValue="ADB0x8jxA3hn7aJmBNefS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25.5" customHeight="1" x14ac:dyDescent="0.25">
      <c r="C4" s="88" t="s">
        <v>824</v>
      </c>
      <c r="D4" s="89"/>
      <c r="E4" s="89"/>
    </row>
    <row r="5" spans="1:5" ht="15" customHeight="1" x14ac:dyDescent="0.25">
      <c r="C5" s="80" t="s">
        <v>187</v>
      </c>
      <c r="D5" s="80"/>
      <c r="E5" s="80"/>
    </row>
    <row r="6" spans="1:5" ht="43.5" customHeight="1" x14ac:dyDescent="0.25">
      <c r="A6" s="14" t="s">
        <v>245</v>
      </c>
      <c r="C6" s="1"/>
      <c r="D6" s="5"/>
      <c r="E6" s="2" t="s">
        <v>766</v>
      </c>
    </row>
    <row r="7" spans="1:5" ht="15" customHeight="1" x14ac:dyDescent="0.25">
      <c r="A7" s="14"/>
      <c r="B7" s="11" t="s">
        <v>769</v>
      </c>
      <c r="C7" s="1"/>
      <c r="D7" s="5" t="s">
        <v>767</v>
      </c>
      <c r="E7" s="2"/>
    </row>
    <row r="8" spans="1:5" ht="15" customHeight="1" x14ac:dyDescent="0.25">
      <c r="A8" s="8" t="s">
        <v>770</v>
      </c>
      <c r="B8" s="11" t="str">
        <f>"Akt_"&amp;A8&amp;"_"&amp;$B$7</f>
        <v>Akt_GGB_UL</v>
      </c>
      <c r="C8" s="1" t="s">
        <v>5</v>
      </c>
      <c r="D8" s="15" t="s">
        <v>768</v>
      </c>
      <c r="E8" s="13">
        <v>49410265</v>
      </c>
    </row>
    <row r="9" spans="1:5" ht="15" customHeight="1" x14ac:dyDescent="0.25">
      <c r="A9" s="8" t="s">
        <v>772</v>
      </c>
      <c r="B9" s="11" t="str">
        <f t="shared" ref="B9:B33" si="0">"Akt_"&amp;A9&amp;"_"&amp;$B$7</f>
        <v>Akt_GNK_UL</v>
      </c>
      <c r="C9" s="1" t="s">
        <v>6</v>
      </c>
      <c r="D9" s="15" t="s">
        <v>771</v>
      </c>
      <c r="E9" s="13">
        <v>135316384</v>
      </c>
    </row>
    <row r="10" spans="1:5" ht="15" customHeight="1" x14ac:dyDescent="0.25">
      <c r="A10" s="8" t="s">
        <v>774</v>
      </c>
      <c r="B10" s="11" t="str">
        <f t="shared" si="0"/>
        <v>Akt_GUK_UL</v>
      </c>
      <c r="C10" s="1" t="s">
        <v>7</v>
      </c>
      <c r="D10" s="15" t="s">
        <v>773</v>
      </c>
      <c r="E10" s="13">
        <v>105079933</v>
      </c>
    </row>
    <row r="11" spans="1:5" ht="15" customHeight="1" x14ac:dyDescent="0.25">
      <c r="A11" s="8" t="s">
        <v>776</v>
      </c>
      <c r="B11" s="11" t="str">
        <f t="shared" si="0"/>
        <v>Akt_GKtot_UL</v>
      </c>
      <c r="C11" s="4" t="s">
        <v>8</v>
      </c>
      <c r="D11" s="5" t="s">
        <v>775</v>
      </c>
      <c r="E11" s="13">
        <v>240396317</v>
      </c>
    </row>
    <row r="12" spans="1:5" ht="15" customHeight="1" x14ac:dyDescent="0.25">
      <c r="A12" s="8" t="s">
        <v>778</v>
      </c>
      <c r="B12" s="11" t="str">
        <f t="shared" si="0"/>
        <v>Akt_GSO_UL</v>
      </c>
      <c r="C12" s="1" t="s">
        <v>9</v>
      </c>
      <c r="D12" s="15" t="s">
        <v>777</v>
      </c>
      <c r="E12" s="13">
        <v>153406701</v>
      </c>
    </row>
    <row r="13" spans="1:5" ht="15" customHeight="1" x14ac:dyDescent="0.25">
      <c r="A13" s="8" t="s">
        <v>780</v>
      </c>
      <c r="B13" s="11" t="str">
        <f t="shared" si="0"/>
        <v>Akt_GiO_UL</v>
      </c>
      <c r="C13" s="1" t="s">
        <v>10</v>
      </c>
      <c r="D13" s="15" t="s">
        <v>779</v>
      </c>
      <c r="E13" s="13">
        <v>4291577</v>
      </c>
    </row>
    <row r="14" spans="1:5" ht="15" customHeight="1" x14ac:dyDescent="0.25">
      <c r="A14" s="8" t="s">
        <v>782</v>
      </c>
      <c r="B14" s="11" t="str">
        <f t="shared" si="0"/>
        <v>Akt_GKO_UL</v>
      </c>
      <c r="C14" s="1" t="s">
        <v>11</v>
      </c>
      <c r="D14" s="15" t="s">
        <v>781</v>
      </c>
      <c r="E14" s="13">
        <v>91089260</v>
      </c>
    </row>
    <row r="15" spans="1:5" ht="15" customHeight="1" x14ac:dyDescent="0.25">
      <c r="A15" s="8" t="s">
        <v>784</v>
      </c>
      <c r="B15" s="11" t="str">
        <f t="shared" si="0"/>
        <v>Akt_GUL_UL</v>
      </c>
      <c r="C15" s="1" t="s">
        <v>12</v>
      </c>
      <c r="D15" s="15" t="s">
        <v>783</v>
      </c>
      <c r="E15" s="13">
        <v>15146848</v>
      </c>
    </row>
    <row r="16" spans="1:5" ht="15" customHeight="1" x14ac:dyDescent="0.25">
      <c r="A16" s="8" t="s">
        <v>786</v>
      </c>
      <c r="B16" s="11" t="str">
        <f t="shared" si="0"/>
        <v>Akt_GouTot_UL</v>
      </c>
      <c r="C16" s="4" t="s">
        <v>13</v>
      </c>
      <c r="D16" s="5" t="s">
        <v>785</v>
      </c>
      <c r="E16" s="13">
        <v>263934385</v>
      </c>
    </row>
    <row r="17" spans="1:5" ht="15" customHeight="1" x14ac:dyDescent="0.25">
      <c r="A17" s="8" t="s">
        <v>788</v>
      </c>
      <c r="B17" s="11" t="str">
        <f t="shared" si="0"/>
        <v>Akt_Gdv_UL</v>
      </c>
      <c r="C17" s="1" t="s">
        <v>14</v>
      </c>
      <c r="D17" s="15" t="s">
        <v>787</v>
      </c>
      <c r="E17" s="13">
        <v>3686432</v>
      </c>
    </row>
    <row r="18" spans="1:5" ht="15" customHeight="1" x14ac:dyDescent="0.25">
      <c r="A18" s="8" t="s">
        <v>790</v>
      </c>
      <c r="B18" s="11" t="str">
        <f t="shared" si="0"/>
        <v>Akt_Gxi_UL</v>
      </c>
      <c r="C18" s="1" t="s">
        <v>15</v>
      </c>
      <c r="D18" s="15" t="s">
        <v>789</v>
      </c>
      <c r="E18" s="13">
        <v>14763350</v>
      </c>
    </row>
    <row r="19" spans="1:5" ht="15" customHeight="1" x14ac:dyDescent="0.25">
      <c r="A19" s="8" t="s">
        <v>792</v>
      </c>
      <c r="B19" s="11" t="str">
        <f t="shared" si="0"/>
        <v>Akt_Gafi_UL</v>
      </c>
      <c r="C19" s="1" t="s">
        <v>16</v>
      </c>
      <c r="D19" s="15" t="s">
        <v>791</v>
      </c>
      <c r="E19" s="13">
        <v>12513178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793</v>
      </c>
      <c r="E21" s="2"/>
    </row>
    <row r="22" spans="1:5" x14ac:dyDescent="0.25">
      <c r="A22" s="8" t="s">
        <v>794</v>
      </c>
      <c r="B22" s="11" t="str">
        <f t="shared" si="0"/>
        <v>Akt_MGB_UL</v>
      </c>
      <c r="C22" s="1" t="s">
        <v>17</v>
      </c>
      <c r="D22" s="15" t="s">
        <v>768</v>
      </c>
      <c r="E22" s="13">
        <v>5515625</v>
      </c>
    </row>
    <row r="23" spans="1:5" x14ac:dyDescent="0.25">
      <c r="A23" s="8" t="s">
        <v>795</v>
      </c>
      <c r="B23" s="11" t="str">
        <f t="shared" si="0"/>
        <v>Akt_MNK_UL</v>
      </c>
      <c r="C23" s="1" t="s">
        <v>18</v>
      </c>
      <c r="D23" s="15" t="s">
        <v>771</v>
      </c>
      <c r="E23" s="13">
        <v>25966555</v>
      </c>
    </row>
    <row r="24" spans="1:5" x14ac:dyDescent="0.25">
      <c r="A24" s="8" t="s">
        <v>796</v>
      </c>
      <c r="B24" s="11" t="str">
        <f t="shared" si="0"/>
        <v>Akt_MUK_UL</v>
      </c>
      <c r="C24" s="1" t="s">
        <v>19</v>
      </c>
      <c r="D24" s="15" t="s">
        <v>773</v>
      </c>
      <c r="E24" s="13">
        <v>4517851</v>
      </c>
    </row>
    <row r="25" spans="1:5" x14ac:dyDescent="0.25">
      <c r="A25" s="8" t="s">
        <v>798</v>
      </c>
      <c r="B25" s="11" t="str">
        <f t="shared" si="0"/>
        <v>Akt_MKtot_UL</v>
      </c>
      <c r="C25" s="1" t="s">
        <v>20</v>
      </c>
      <c r="D25" s="5" t="s">
        <v>797</v>
      </c>
      <c r="E25" s="13">
        <v>30484406</v>
      </c>
    </row>
    <row r="26" spans="1:5" x14ac:dyDescent="0.25">
      <c r="A26" s="8" t="s">
        <v>799</v>
      </c>
      <c r="B26" s="11" t="str">
        <f t="shared" si="0"/>
        <v>Akt_MSO_UL</v>
      </c>
      <c r="C26" s="1" t="s">
        <v>21</v>
      </c>
      <c r="D26" s="15" t="s">
        <v>777</v>
      </c>
      <c r="E26" s="13">
        <v>15186817</v>
      </c>
    </row>
    <row r="27" spans="1:5" x14ac:dyDescent="0.25">
      <c r="A27" s="8" t="s">
        <v>800</v>
      </c>
      <c r="B27" s="11" t="str">
        <f t="shared" si="0"/>
        <v>Akt_MiO_UL</v>
      </c>
      <c r="C27" s="1" t="s">
        <v>22</v>
      </c>
      <c r="D27" s="15" t="s">
        <v>779</v>
      </c>
      <c r="E27" s="13">
        <v>2819420</v>
      </c>
    </row>
    <row r="28" spans="1:5" x14ac:dyDescent="0.25">
      <c r="A28" s="8" t="s">
        <v>801</v>
      </c>
      <c r="B28" s="11" t="str">
        <f t="shared" si="0"/>
        <v>Akt_MKO_UL</v>
      </c>
      <c r="C28" s="1" t="s">
        <v>23</v>
      </c>
      <c r="D28" s="15" t="s">
        <v>781</v>
      </c>
      <c r="E28" s="13">
        <v>9113945</v>
      </c>
    </row>
    <row r="29" spans="1:5" x14ac:dyDescent="0.25">
      <c r="A29" s="8" t="s">
        <v>802</v>
      </c>
      <c r="B29" s="11" t="str">
        <f t="shared" si="0"/>
        <v>Akt_MUL_UL</v>
      </c>
      <c r="C29" s="1" t="s">
        <v>24</v>
      </c>
      <c r="D29" s="15" t="s">
        <v>783</v>
      </c>
      <c r="E29" s="13">
        <v>6046</v>
      </c>
    </row>
    <row r="30" spans="1:5" x14ac:dyDescent="0.25">
      <c r="A30" s="8" t="s">
        <v>804</v>
      </c>
      <c r="B30" s="11" t="str">
        <f t="shared" si="0"/>
        <v>Akt_MouTot_UL</v>
      </c>
      <c r="C30" s="1" t="s">
        <v>25</v>
      </c>
      <c r="D30" s="5" t="s">
        <v>803</v>
      </c>
      <c r="E30" s="13">
        <v>27126226</v>
      </c>
    </row>
    <row r="31" spans="1:5" x14ac:dyDescent="0.25">
      <c r="A31" s="8" t="s">
        <v>805</v>
      </c>
      <c r="B31" s="11" t="str">
        <f t="shared" si="0"/>
        <v>Akt_Mdv_UL</v>
      </c>
      <c r="C31" s="1" t="s">
        <v>26</v>
      </c>
      <c r="D31" s="15" t="s">
        <v>787</v>
      </c>
      <c r="E31" s="13">
        <v>79268</v>
      </c>
    </row>
    <row r="32" spans="1:5" x14ac:dyDescent="0.25">
      <c r="A32" s="8" t="s">
        <v>806</v>
      </c>
      <c r="B32" s="11" t="str">
        <f t="shared" si="0"/>
        <v>Akt_Mxi_UL</v>
      </c>
      <c r="C32" s="1" t="s">
        <v>27</v>
      </c>
      <c r="D32" s="15" t="s">
        <v>789</v>
      </c>
      <c r="E32" s="13">
        <v>1448169</v>
      </c>
    </row>
    <row r="33" spans="1:5" ht="15" customHeight="1" x14ac:dyDescent="0.25">
      <c r="A33" s="8" t="s">
        <v>807</v>
      </c>
      <c r="B33" s="11" t="str">
        <f t="shared" si="0"/>
        <v>Akt_Mafi_UL</v>
      </c>
      <c r="C33" s="1" t="s">
        <v>28</v>
      </c>
      <c r="D33" s="15" t="s">
        <v>791</v>
      </c>
      <c r="E33" s="13">
        <v>-288885</v>
      </c>
    </row>
    <row r="34" spans="1:5" x14ac:dyDescent="0.25"/>
  </sheetData>
  <sheetProtection algorithmName="SHA-512" hashValue="WuDuQGxsBDYjZGy70ZrGsB9WiOlPilaF+mQw/PxazHQHOAdnrIzCaUaOapz6QGYqX3dBi8vCBTRgPwPTaM0nTQ==" saltValue="XdpwvXqHz85/jo4B/V5hE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81" t="s">
        <v>604</v>
      </c>
      <c r="D1" s="81"/>
    </row>
    <row r="2" spans="1:6" x14ac:dyDescent="0.25"/>
    <row r="3" spans="1:6" x14ac:dyDescent="0.25"/>
    <row r="4" spans="1:6" ht="23.25" x14ac:dyDescent="0.25">
      <c r="C4" s="90" t="s">
        <v>827</v>
      </c>
      <c r="D4" s="91"/>
      <c r="E4" s="91"/>
    </row>
    <row r="5" spans="1:6" ht="15" customHeight="1" x14ac:dyDescent="0.25">
      <c r="C5" s="85" t="s">
        <v>187</v>
      </c>
      <c r="D5" s="86"/>
      <c r="E5" s="87"/>
    </row>
    <row r="6" spans="1:6" ht="22.5" customHeight="1" x14ac:dyDescent="0.25">
      <c r="B6" s="8" t="s">
        <v>733</v>
      </c>
      <c r="C6" s="1"/>
      <c r="D6" s="5"/>
      <c r="E6" s="2" t="s">
        <v>671</v>
      </c>
    </row>
    <row r="7" spans="1:6" ht="15" customHeight="1" x14ac:dyDescent="0.25">
      <c r="A7" s="3" t="s">
        <v>715</v>
      </c>
      <c r="B7" s="11" t="str">
        <f>"FpD_"&amp;$B$6&amp;"_"&amp;A7</f>
        <v>FpD_SDo_ProS</v>
      </c>
      <c r="C7" s="1" t="s">
        <v>5</v>
      </c>
      <c r="D7" s="15" t="s">
        <v>714</v>
      </c>
      <c r="E7" s="13">
        <v>0</v>
      </c>
      <c r="F7" s="20"/>
    </row>
    <row r="8" spans="1:6" ht="15" customHeight="1" x14ac:dyDescent="0.25">
      <c r="A8" s="3" t="s">
        <v>717</v>
      </c>
      <c r="B8" s="11" t="str">
        <f t="shared" ref="B8:B17" si="0">"FpD_"&amp;$B$6&amp;"_"&amp;A8</f>
        <v>FpD_SDo_ProF</v>
      </c>
      <c r="C8" s="1" t="s">
        <v>6</v>
      </c>
      <c r="D8" s="15" t="s">
        <v>716</v>
      </c>
      <c r="E8" s="13">
        <v>0</v>
      </c>
    </row>
    <row r="9" spans="1:6" ht="15" customHeight="1" x14ac:dyDescent="0.25">
      <c r="A9" s="3" t="s">
        <v>719</v>
      </c>
      <c r="B9" s="11" t="str">
        <f t="shared" si="0"/>
        <v>FpD_SDo_Pudg</v>
      </c>
      <c r="C9" s="1" t="s">
        <v>7</v>
      </c>
      <c r="D9" s="15" t="s">
        <v>718</v>
      </c>
      <c r="E9" s="13">
        <v>-112111</v>
      </c>
    </row>
    <row r="10" spans="1:6" ht="15" customHeight="1" x14ac:dyDescent="0.25">
      <c r="A10" s="3" t="s">
        <v>721</v>
      </c>
      <c r="B10" s="11" t="str">
        <f t="shared" si="0"/>
        <v>FpD_SDo_Adm</v>
      </c>
      <c r="C10" s="1" t="s">
        <v>8</v>
      </c>
      <c r="D10" s="15" t="s">
        <v>720</v>
      </c>
      <c r="E10" s="13">
        <v>-174474</v>
      </c>
    </row>
    <row r="11" spans="1:6" ht="15" customHeight="1" x14ac:dyDescent="0.25">
      <c r="A11" s="3" t="s">
        <v>723</v>
      </c>
      <c r="B11" s="11" t="str">
        <f t="shared" si="0"/>
        <v>FpD_SDo_HL</v>
      </c>
      <c r="C11" s="1" t="s">
        <v>9</v>
      </c>
      <c r="D11" s="15" t="s">
        <v>722</v>
      </c>
      <c r="E11" s="13">
        <v>-3749</v>
      </c>
    </row>
    <row r="12" spans="1:6" ht="15" customHeight="1" x14ac:dyDescent="0.25">
      <c r="A12" s="3" t="s">
        <v>725</v>
      </c>
      <c r="B12" s="11" t="str">
        <f t="shared" si="0"/>
        <v>FpD_SDo_Domk</v>
      </c>
      <c r="C12" s="1" t="s">
        <v>10</v>
      </c>
      <c r="D12" s="15" t="s">
        <v>724</v>
      </c>
      <c r="E12" s="13">
        <v>-2700</v>
      </c>
    </row>
    <row r="13" spans="1:6" ht="15" customHeight="1" x14ac:dyDescent="0.25">
      <c r="A13" s="3" t="s">
        <v>727</v>
      </c>
      <c r="B13" s="11" t="str">
        <f t="shared" si="0"/>
        <v>FpD_SDo_Ans</v>
      </c>
      <c r="C13" s="1" t="s">
        <v>11</v>
      </c>
      <c r="D13" s="15" t="s">
        <v>726</v>
      </c>
      <c r="E13" s="13">
        <v>-22102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728</v>
      </c>
      <c r="E14" s="13">
        <v>-108461</v>
      </c>
    </row>
    <row r="15" spans="1:6" ht="15" customHeight="1" x14ac:dyDescent="0.25">
      <c r="A15" s="3" t="s">
        <v>729</v>
      </c>
      <c r="B15" s="11" t="str">
        <f t="shared" si="0"/>
        <v>FpD_SDo_ReTv</v>
      </c>
      <c r="C15" s="1" t="s">
        <v>13</v>
      </c>
      <c r="D15" s="15" t="s">
        <v>58</v>
      </c>
      <c r="E15" s="13">
        <v>2343</v>
      </c>
    </row>
    <row r="16" spans="1:6" ht="15" customHeight="1" x14ac:dyDescent="0.25">
      <c r="A16" s="3" t="s">
        <v>730</v>
      </c>
      <c r="B16" s="11" t="str">
        <f t="shared" si="0"/>
        <v>FpD_SDo_PGGf</v>
      </c>
      <c r="C16" s="1" t="s">
        <v>14</v>
      </c>
      <c r="D16" s="15" t="s">
        <v>93</v>
      </c>
      <c r="E16" s="13">
        <v>0</v>
      </c>
    </row>
    <row r="17" spans="1:5" ht="27.75" customHeight="1" x14ac:dyDescent="0.25">
      <c r="A17" s="3" t="s">
        <v>732</v>
      </c>
      <c r="B17" s="11" t="str">
        <f t="shared" si="0"/>
        <v>FpD_SDo_Otot</v>
      </c>
      <c r="C17" s="4" t="s">
        <v>15</v>
      </c>
      <c r="D17" s="5" t="s">
        <v>731</v>
      </c>
      <c r="E17" s="13">
        <v>-421255</v>
      </c>
    </row>
    <row r="18" spans="1:5" x14ac:dyDescent="0.25"/>
    <row r="19" spans="1:5" hidden="1" x14ac:dyDescent="0.25">
      <c r="D19" s="14"/>
    </row>
  </sheetData>
  <sheetProtection algorithmName="SHA-512" hashValue="erxz4fDfXw66cTXekoE0di/0V5moxcSFNrwSdfwzkX2lztiOF/+uRlIEqNbYmDIZXDDWpUY25ycDcY0w0rpUag==" saltValue="9xXdMS6JxoWf+phjQ0HiI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25.5" customHeight="1" x14ac:dyDescent="0.25">
      <c r="C4" s="90" t="s">
        <v>825</v>
      </c>
      <c r="D4" s="91"/>
      <c r="E4" s="91"/>
    </row>
    <row r="5" spans="1:5" ht="15.75" customHeight="1" x14ac:dyDescent="0.25">
      <c r="C5" s="85" t="s">
        <v>734</v>
      </c>
      <c r="D5" s="86"/>
      <c r="E5" s="87"/>
    </row>
    <row r="6" spans="1:5" ht="22.5" customHeight="1" x14ac:dyDescent="0.25">
      <c r="C6" s="1"/>
      <c r="D6" s="5"/>
      <c r="E6" s="2" t="s">
        <v>671</v>
      </c>
    </row>
    <row r="7" spans="1:5" ht="15" customHeight="1" x14ac:dyDescent="0.25">
      <c r="B7" s="8" t="s">
        <v>764</v>
      </c>
      <c r="C7" s="1"/>
      <c r="D7" s="5" t="s">
        <v>735</v>
      </c>
      <c r="E7" s="2"/>
    </row>
    <row r="8" spans="1:5" ht="15" customHeight="1" x14ac:dyDescent="0.25">
      <c r="A8" s="3" t="s">
        <v>737</v>
      </c>
      <c r="B8" s="11" t="str">
        <f>"PR_"&amp;$B$7&amp;"_"&amp;A8</f>
        <v>PR_PeRe_GAH</v>
      </c>
      <c r="C8" s="1" t="s">
        <v>5</v>
      </c>
      <c r="D8" s="15" t="s">
        <v>736</v>
      </c>
      <c r="E8" s="13">
        <v>202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738</v>
      </c>
      <c r="E10" s="15"/>
    </row>
    <row r="11" spans="1:5" ht="15" customHeight="1" x14ac:dyDescent="0.25">
      <c r="A11" s="3" t="s">
        <v>740</v>
      </c>
      <c r="B11" s="11" t="str">
        <f t="shared" ref="B11:B15" si="0">"PR_"&amp;$B$7&amp;"_"&amp;A11</f>
        <v>PR_PeRe_Lon</v>
      </c>
      <c r="C11" s="1" t="s">
        <v>6</v>
      </c>
      <c r="D11" s="15" t="s">
        <v>739</v>
      </c>
      <c r="E11" s="13">
        <v>178280</v>
      </c>
    </row>
    <row r="12" spans="1:5" ht="15" customHeight="1" x14ac:dyDescent="0.25">
      <c r="A12" s="3" t="s">
        <v>742</v>
      </c>
      <c r="B12" s="11" t="str">
        <f t="shared" si="0"/>
        <v>PR_PeRe_Pen</v>
      </c>
      <c r="C12" s="1" t="s">
        <v>7</v>
      </c>
      <c r="D12" s="15" t="s">
        <v>741</v>
      </c>
      <c r="E12" s="13">
        <v>16852</v>
      </c>
    </row>
    <row r="13" spans="1:5" ht="15" customHeight="1" x14ac:dyDescent="0.25">
      <c r="A13" s="3" t="s">
        <v>744</v>
      </c>
      <c r="B13" s="11" t="str">
        <f t="shared" si="0"/>
        <v>PR_PeRe_SoSi</v>
      </c>
      <c r="C13" s="1" t="s">
        <v>8</v>
      </c>
      <c r="D13" s="15" t="s">
        <v>743</v>
      </c>
      <c r="E13" s="13">
        <v>1749</v>
      </c>
    </row>
    <row r="14" spans="1:5" ht="15" customHeight="1" x14ac:dyDescent="0.25">
      <c r="A14" s="3" t="s">
        <v>746</v>
      </c>
      <c r="B14" s="11" t="str">
        <f t="shared" si="0"/>
        <v>PR_PeRe_Afg</v>
      </c>
      <c r="C14" s="1" t="s">
        <v>9</v>
      </c>
      <c r="D14" s="15" t="s">
        <v>745</v>
      </c>
      <c r="E14" s="13">
        <v>26885</v>
      </c>
    </row>
    <row r="15" spans="1:5" ht="15" customHeight="1" x14ac:dyDescent="0.25">
      <c r="A15" s="3" t="s">
        <v>748</v>
      </c>
      <c r="B15" s="11" t="str">
        <f t="shared" si="0"/>
        <v>PR_PeRe_PuTot</v>
      </c>
      <c r="C15" s="4" t="s">
        <v>10</v>
      </c>
      <c r="D15" s="5" t="s">
        <v>747</v>
      </c>
      <c r="E15" s="13">
        <v>224925</v>
      </c>
    </row>
    <row r="16" spans="1:5" ht="15" customHeight="1" x14ac:dyDescent="0.25">
      <c r="A16" s="15"/>
      <c r="C16" s="1"/>
      <c r="D16" s="5" t="s">
        <v>749</v>
      </c>
      <c r="E16" s="15"/>
    </row>
    <row r="17" spans="1:5" ht="15" customHeight="1" x14ac:dyDescent="0.25">
      <c r="A17" s="3" t="s">
        <v>751</v>
      </c>
      <c r="B17" s="11" t="str">
        <f>"PR_"&amp;$B$7&amp;"_"&amp;A17</f>
        <v>PR_PeRe_Rep</v>
      </c>
      <c r="C17" s="1" t="s">
        <v>11</v>
      </c>
      <c r="D17" s="15" t="s">
        <v>750</v>
      </c>
      <c r="E17" s="13">
        <v>0</v>
      </c>
    </row>
    <row r="18" spans="1:5" ht="15" customHeight="1" x14ac:dyDescent="0.25">
      <c r="A18" s="3" t="s">
        <v>753</v>
      </c>
      <c r="B18" s="11" t="str">
        <f>"PR_"&amp;$B$7&amp;"_"&amp;A18</f>
        <v>PR_PeRe_Bes</v>
      </c>
      <c r="C18" s="1" t="s">
        <v>12</v>
      </c>
      <c r="D18" s="15" t="s">
        <v>752</v>
      </c>
      <c r="E18" s="13">
        <v>5472</v>
      </c>
    </row>
    <row r="19" spans="1:5" ht="15" customHeight="1" x14ac:dyDescent="0.25">
      <c r="A19" s="3" t="s">
        <v>755</v>
      </c>
      <c r="B19" s="11" t="str">
        <f>"PR_"&amp;$B$7&amp;"_"&amp;A19</f>
        <v>PR_PeRe_Dir</v>
      </c>
      <c r="C19" s="1" t="s">
        <v>13</v>
      </c>
      <c r="D19" s="15" t="s">
        <v>754</v>
      </c>
      <c r="E19" s="13">
        <v>13755</v>
      </c>
    </row>
    <row r="20" spans="1:5" ht="15" customHeight="1" x14ac:dyDescent="0.25">
      <c r="A20" s="15"/>
      <c r="C20" s="1"/>
      <c r="D20" s="5" t="s">
        <v>756</v>
      </c>
      <c r="E20" s="15"/>
    </row>
    <row r="21" spans="1:5" ht="15" customHeight="1" x14ac:dyDescent="0.25">
      <c r="A21" s="3" t="s">
        <v>758</v>
      </c>
      <c r="B21" s="11" t="str">
        <f>"PR_"&amp;$B$7&amp;"_"&amp;A21</f>
        <v>PR_PeRe_TaBes</v>
      </c>
      <c r="C21" s="1" t="s">
        <v>14</v>
      </c>
      <c r="D21" s="15" t="s">
        <v>757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759</v>
      </c>
      <c r="E23" s="15"/>
    </row>
    <row r="24" spans="1:5" ht="28.5" customHeight="1" x14ac:dyDescent="0.25">
      <c r="A24" s="3" t="s">
        <v>761</v>
      </c>
      <c r="B24" s="11" t="str">
        <f>"PR_"&amp;$B$7&amp;"_"&amp;A24</f>
        <v>PR_PeRe_RhTot</v>
      </c>
      <c r="C24" s="4" t="s">
        <v>21</v>
      </c>
      <c r="D24" s="5" t="s">
        <v>760</v>
      </c>
      <c r="E24" s="13">
        <v>6610</v>
      </c>
    </row>
    <row r="25" spans="1:5" ht="15" customHeight="1" x14ac:dyDescent="0.25">
      <c r="A25" s="3" t="s">
        <v>763</v>
      </c>
      <c r="B25" s="11" t="str">
        <f>"PR_"&amp;$B$7&amp;"_"&amp;A25</f>
        <v>PR_PeRe_XyTot</v>
      </c>
      <c r="C25" s="4" t="s">
        <v>22</v>
      </c>
      <c r="D25" s="5" t="s">
        <v>762</v>
      </c>
      <c r="E25" s="13">
        <v>2125</v>
      </c>
    </row>
    <row r="26" spans="1:5" x14ac:dyDescent="0.25"/>
    <row r="27" spans="1:5" hidden="1" x14ac:dyDescent="0.25">
      <c r="D27" s="14"/>
    </row>
  </sheetData>
  <sheetProtection algorithmName="SHA-512" hashValue="HjuU2/1drwbEpzMSP6mKOLA7n/rmHAlHN2Gs9PAWtpFyHGGt709+3BbjgdX757SYos4DV0Hkat0cpbLwkvoz3Q==" saltValue="Y7FrW89oEypii9f2D0kZG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81" t="s">
        <v>604</v>
      </c>
      <c r="C1" s="81"/>
    </row>
    <row r="2" spans="1:11" x14ac:dyDescent="0.25"/>
    <row r="3" spans="1:11" x14ac:dyDescent="0.25"/>
    <row r="4" spans="1:11" ht="23.25" x14ac:dyDescent="0.25">
      <c r="B4" s="88" t="s">
        <v>826</v>
      </c>
      <c r="C4" s="89"/>
      <c r="D4" s="89"/>
      <c r="E4" s="89"/>
      <c r="F4" s="89"/>
      <c r="G4" s="9"/>
      <c r="H4" s="9"/>
      <c r="I4" s="9"/>
      <c r="J4" s="9"/>
      <c r="K4" s="9"/>
    </row>
    <row r="5" spans="1:11" ht="15" customHeight="1" x14ac:dyDescent="0.25">
      <c r="B5" s="85" t="s">
        <v>607</v>
      </c>
      <c r="C5" s="86"/>
      <c r="D5" s="86"/>
      <c r="E5" s="86"/>
      <c r="F5" s="86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608</v>
      </c>
      <c r="E6" s="2" t="s">
        <v>609</v>
      </c>
      <c r="F6" s="2" t="s">
        <v>610</v>
      </c>
      <c r="G6" s="2" t="s">
        <v>632</v>
      </c>
      <c r="H6" s="2" t="s">
        <v>633</v>
      </c>
      <c r="I6" s="2" t="s">
        <v>634</v>
      </c>
      <c r="J6" s="2" t="s">
        <v>635</v>
      </c>
      <c r="K6" s="2" t="s">
        <v>819</v>
      </c>
    </row>
    <row r="7" spans="1:11" ht="16.5" customHeight="1" x14ac:dyDescent="0.25">
      <c r="B7" s="1"/>
      <c r="C7" s="5" t="s">
        <v>611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616</v>
      </c>
      <c r="B8" s="1" t="s">
        <v>5</v>
      </c>
      <c r="C8" s="15" t="s">
        <v>612</v>
      </c>
      <c r="D8" s="13">
        <v>1180167</v>
      </c>
      <c r="E8" s="13">
        <v>20835965</v>
      </c>
      <c r="F8" s="13">
        <v>541507</v>
      </c>
      <c r="G8" s="13">
        <v>22557639</v>
      </c>
      <c r="H8" s="13">
        <v>22502827</v>
      </c>
      <c r="I8" s="13">
        <v>54812</v>
      </c>
      <c r="J8" s="5"/>
      <c r="K8" s="5"/>
    </row>
    <row r="9" spans="1:11" x14ac:dyDescent="0.25">
      <c r="A9" s="8" t="s">
        <v>618</v>
      </c>
      <c r="B9" s="1" t="s">
        <v>6</v>
      </c>
      <c r="C9" s="15" t="s">
        <v>617</v>
      </c>
      <c r="D9" s="13">
        <v>233858</v>
      </c>
      <c r="E9" s="13">
        <v>2146538</v>
      </c>
      <c r="F9" s="13">
        <v>0</v>
      </c>
      <c r="G9" s="13">
        <v>2380396</v>
      </c>
      <c r="H9" s="13">
        <v>2187297</v>
      </c>
      <c r="I9" s="13">
        <v>193099</v>
      </c>
      <c r="J9" s="5"/>
      <c r="K9" s="5"/>
    </row>
    <row r="10" spans="1:11" x14ac:dyDescent="0.25">
      <c r="A10" s="8" t="s">
        <v>620</v>
      </c>
      <c r="B10" s="4" t="s">
        <v>7</v>
      </c>
      <c r="C10" s="5" t="s">
        <v>619</v>
      </c>
      <c r="D10" s="13">
        <v>1414025</v>
      </c>
      <c r="E10" s="13">
        <v>22982503</v>
      </c>
      <c r="F10" s="13">
        <v>541507</v>
      </c>
      <c r="G10" s="13">
        <v>24938035</v>
      </c>
      <c r="H10" s="13">
        <v>24690124</v>
      </c>
      <c r="I10" s="13">
        <v>247911</v>
      </c>
      <c r="J10" s="13">
        <v>0</v>
      </c>
      <c r="K10" s="13">
        <v>24938035</v>
      </c>
    </row>
    <row r="11" spans="1:11" x14ac:dyDescent="0.25">
      <c r="A11" s="8"/>
      <c r="B11" s="1"/>
      <c r="C11" s="5" t="s">
        <v>621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623</v>
      </c>
      <c r="B12" s="1" t="s">
        <v>8</v>
      </c>
      <c r="C12" s="15" t="s">
        <v>622</v>
      </c>
      <c r="D12" s="13">
        <v>1291445</v>
      </c>
      <c r="E12" s="13">
        <v>19320304</v>
      </c>
      <c r="F12" s="13">
        <v>0</v>
      </c>
      <c r="G12" s="13">
        <v>20611749</v>
      </c>
      <c r="H12" s="13">
        <v>20611749</v>
      </c>
      <c r="I12" s="13">
        <v>0</v>
      </c>
      <c r="J12" s="5"/>
      <c r="K12" s="5"/>
    </row>
    <row r="13" spans="1:11" ht="15" customHeight="1" x14ac:dyDescent="0.25">
      <c r="A13" s="8" t="s">
        <v>625</v>
      </c>
      <c r="B13" s="1" t="s">
        <v>9</v>
      </c>
      <c r="C13" s="15" t="s">
        <v>624</v>
      </c>
      <c r="D13" s="13">
        <v>0</v>
      </c>
      <c r="E13" s="13">
        <v>0</v>
      </c>
      <c r="F13" s="13">
        <v>295881</v>
      </c>
      <c r="G13" s="13">
        <v>295881</v>
      </c>
      <c r="H13" s="13">
        <v>295881</v>
      </c>
      <c r="I13" s="13">
        <v>0</v>
      </c>
      <c r="J13" s="5"/>
      <c r="K13" s="5"/>
    </row>
    <row r="14" spans="1:11" ht="25.5" x14ac:dyDescent="0.25">
      <c r="A14" s="8" t="s">
        <v>627</v>
      </c>
      <c r="B14" s="1" t="s">
        <v>10</v>
      </c>
      <c r="C14" s="15" t="s">
        <v>626</v>
      </c>
      <c r="D14" s="13">
        <v>0</v>
      </c>
      <c r="E14" s="13">
        <v>772</v>
      </c>
      <c r="F14" s="13">
        <v>0</v>
      </c>
      <c r="G14" s="13">
        <v>772</v>
      </c>
      <c r="H14" s="13">
        <v>772</v>
      </c>
      <c r="I14" s="13">
        <v>0</v>
      </c>
      <c r="J14" s="5"/>
      <c r="K14" s="5"/>
    </row>
    <row r="15" spans="1:11" ht="25.5" x14ac:dyDescent="0.25">
      <c r="A15" s="8" t="s">
        <v>629</v>
      </c>
      <c r="B15" s="1" t="s">
        <v>11</v>
      </c>
      <c r="C15" s="15" t="s">
        <v>628</v>
      </c>
      <c r="D15" s="13">
        <v>122581</v>
      </c>
      <c r="E15" s="13">
        <v>3661427</v>
      </c>
      <c r="F15" s="13">
        <v>245626</v>
      </c>
      <c r="G15" s="13">
        <v>4029634</v>
      </c>
      <c r="H15" s="13">
        <v>3781723</v>
      </c>
      <c r="I15" s="13">
        <v>247911</v>
      </c>
      <c r="J15" s="5"/>
      <c r="K15" s="5"/>
    </row>
    <row r="16" spans="1:11" x14ac:dyDescent="0.25">
      <c r="A16" s="8" t="s">
        <v>631</v>
      </c>
      <c r="B16" s="1" t="s">
        <v>12</v>
      </c>
      <c r="C16" s="15" t="s">
        <v>630</v>
      </c>
      <c r="D16" s="13">
        <v>38224</v>
      </c>
      <c r="E16" s="13">
        <v>766471</v>
      </c>
      <c r="F16" s="13">
        <v>255000</v>
      </c>
      <c r="G16" s="13">
        <v>1059695</v>
      </c>
      <c r="H16" s="13">
        <v>1008987</v>
      </c>
      <c r="I16" s="13">
        <v>4063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816</v>
      </c>
      <c r="D19" s="23" t="s">
        <v>817</v>
      </c>
      <c r="E19" s="23" t="s">
        <v>817</v>
      </c>
      <c r="F19" s="23" t="s">
        <v>817</v>
      </c>
      <c r="G19" s="23" t="s">
        <v>818</v>
      </c>
      <c r="H19" s="23" t="s">
        <v>818</v>
      </c>
      <c r="I19" s="23" t="s">
        <v>818</v>
      </c>
      <c r="J19" s="23" t="s">
        <v>818</v>
      </c>
      <c r="K19" s="23" t="s">
        <v>818</v>
      </c>
    </row>
    <row r="20" spans="3:11" hidden="1" x14ac:dyDescent="0.25">
      <c r="C20" s="17" t="s">
        <v>815</v>
      </c>
      <c r="D20" s="16" t="s">
        <v>613</v>
      </c>
      <c r="E20" s="16" t="s">
        <v>614</v>
      </c>
      <c r="F20" s="16" t="s">
        <v>615</v>
      </c>
      <c r="G20" s="16" t="s">
        <v>636</v>
      </c>
      <c r="H20" s="16" t="s">
        <v>637</v>
      </c>
      <c r="I20" s="16" t="s">
        <v>638</v>
      </c>
      <c r="J20" s="16" t="s">
        <v>639</v>
      </c>
      <c r="K20" s="16" t="s">
        <v>640</v>
      </c>
    </row>
  </sheetData>
  <sheetProtection algorithmName="SHA-512" hashValue="SRRNnGis5PSOJBksaQhBJJxfE63rcOqKXFfO1zOF3E7LULQEOR/QoPXpQQ9infQWxXZjtGL7Nx16AlnBoq/aWw==" saltValue="AleSxGuggHLP++aRm8U/L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30" customHeight="1" x14ac:dyDescent="0.25">
      <c r="C4" s="90" t="s">
        <v>982</v>
      </c>
      <c r="D4" s="91"/>
      <c r="E4" s="91"/>
    </row>
    <row r="5" spans="1:5" ht="15" customHeight="1" x14ac:dyDescent="0.25">
      <c r="C5" s="80" t="s">
        <v>187</v>
      </c>
      <c r="D5" s="92"/>
      <c r="E5" s="92"/>
    </row>
    <row r="6" spans="1:5" ht="26.25" customHeight="1" x14ac:dyDescent="0.25">
      <c r="B6" s="8" t="s">
        <v>871</v>
      </c>
      <c r="C6" s="1"/>
      <c r="D6" s="5"/>
      <c r="E6" s="2" t="s">
        <v>671</v>
      </c>
    </row>
    <row r="7" spans="1:5" ht="15" customHeight="1" x14ac:dyDescent="0.25">
      <c r="A7" s="3" t="s">
        <v>279</v>
      </c>
      <c r="B7" s="11" t="str">
        <f>"Res_"&amp;$B$6&amp;"_"&amp;A7</f>
        <v>Res_ReOp_BM</v>
      </c>
      <c r="C7" s="1" t="s">
        <v>5</v>
      </c>
      <c r="D7" s="15" t="s">
        <v>829</v>
      </c>
      <c r="E7" s="13">
        <v>10107</v>
      </c>
    </row>
    <row r="8" spans="1:5" ht="15" customHeight="1" x14ac:dyDescent="0.25">
      <c r="A8" s="3" t="s">
        <v>831</v>
      </c>
      <c r="B8" s="11" t="str">
        <f t="shared" ref="B8:B43" si="0">"Res_"&amp;$B$6&amp;"_"&amp;A8</f>
        <v>Res_ReOp_BV</v>
      </c>
      <c r="C8" s="1" t="s">
        <v>6</v>
      </c>
      <c r="D8" s="15" t="s">
        <v>830</v>
      </c>
      <c r="E8" s="13">
        <v>125824</v>
      </c>
    </row>
    <row r="9" spans="1:5" ht="15" customHeight="1" x14ac:dyDescent="0.25">
      <c r="A9" s="24" t="s">
        <v>833</v>
      </c>
      <c r="B9" s="11" t="str">
        <f t="shared" si="0"/>
        <v>Res_ReOp_EB</v>
      </c>
      <c r="C9" s="1" t="s">
        <v>7</v>
      </c>
      <c r="D9" s="15" t="s">
        <v>832</v>
      </c>
      <c r="E9" s="13">
        <v>11862</v>
      </c>
    </row>
    <row r="10" spans="1:5" ht="15" customHeight="1" x14ac:dyDescent="0.25">
      <c r="A10" s="3" t="s">
        <v>835</v>
      </c>
      <c r="B10" s="11" t="str">
        <f t="shared" si="0"/>
        <v>Res_ReOp_iNM</v>
      </c>
      <c r="C10" s="1" t="s">
        <v>8</v>
      </c>
      <c r="D10" s="15" t="s">
        <v>834</v>
      </c>
      <c r="E10" s="13">
        <v>0</v>
      </c>
    </row>
    <row r="11" spans="1:5" ht="15" customHeight="1" x14ac:dyDescent="0.25">
      <c r="A11" s="3" t="s">
        <v>837</v>
      </c>
      <c r="B11" s="11" t="str">
        <f t="shared" si="0"/>
        <v>Res_ReOp_PGd</v>
      </c>
      <c r="C11" s="1" t="s">
        <v>9</v>
      </c>
      <c r="D11" s="15" t="s">
        <v>836</v>
      </c>
      <c r="E11" s="13">
        <v>-5732</v>
      </c>
    </row>
    <row r="12" spans="1:5" ht="15" customHeight="1" x14ac:dyDescent="0.25">
      <c r="A12" s="3" t="s">
        <v>839</v>
      </c>
      <c r="B12" s="11" t="str">
        <f t="shared" si="0"/>
        <v>Res_ReOp_BTot</v>
      </c>
      <c r="C12" s="4" t="s">
        <v>10</v>
      </c>
      <c r="D12" s="5" t="s">
        <v>838</v>
      </c>
      <c r="E12" s="13">
        <v>142061</v>
      </c>
    </row>
    <row r="13" spans="1:5" ht="15" customHeight="1" x14ac:dyDescent="0.25">
      <c r="A13" s="3" t="s">
        <v>840</v>
      </c>
      <c r="B13" s="11" t="str">
        <f t="shared" si="0"/>
        <v>Res_ReOp_iTV</v>
      </c>
      <c r="C13" s="1" t="s">
        <v>11</v>
      </c>
      <c r="D13" s="15" t="s">
        <v>2</v>
      </c>
      <c r="E13" s="13">
        <v>-52817</v>
      </c>
    </row>
    <row r="14" spans="1:5" ht="15" customHeight="1" x14ac:dyDescent="0.25">
      <c r="A14" s="3" t="s">
        <v>841</v>
      </c>
      <c r="B14" s="11" t="str">
        <f t="shared" si="0"/>
        <v>Res_ReOp_iAV</v>
      </c>
      <c r="C14" s="1" t="s">
        <v>12</v>
      </c>
      <c r="D14" s="15" t="s">
        <v>3</v>
      </c>
      <c r="E14" s="13">
        <v>122389</v>
      </c>
    </row>
    <row r="15" spans="1:5" ht="15" customHeight="1" x14ac:dyDescent="0.25">
      <c r="A15" s="3" t="s">
        <v>375</v>
      </c>
      <c r="B15" s="11" t="str">
        <f t="shared" si="0"/>
        <v>Res_ReOp_iEjd</v>
      </c>
      <c r="C15" s="1" t="s">
        <v>13</v>
      </c>
      <c r="D15" s="15" t="s">
        <v>4</v>
      </c>
      <c r="E15" s="13">
        <v>56918</v>
      </c>
    </row>
    <row r="16" spans="1:5" ht="15" customHeight="1" x14ac:dyDescent="0.25">
      <c r="A16" s="3" t="s">
        <v>315</v>
      </c>
      <c r="B16" s="11" t="str">
        <f t="shared" si="0"/>
        <v>Res_ReOp_RiU</v>
      </c>
      <c r="C16" s="1" t="s">
        <v>14</v>
      </c>
      <c r="D16" s="15" t="s">
        <v>46</v>
      </c>
      <c r="E16" s="13">
        <v>1655401</v>
      </c>
    </row>
    <row r="17" spans="1:5" ht="15" customHeight="1" x14ac:dyDescent="0.25">
      <c r="A17" s="3" t="s">
        <v>283</v>
      </c>
      <c r="B17" s="11" t="str">
        <f t="shared" si="0"/>
        <v>Res_ReOp_Kurs</v>
      </c>
      <c r="C17" s="1" t="s">
        <v>15</v>
      </c>
      <c r="D17" s="15" t="s">
        <v>47</v>
      </c>
      <c r="E17" s="13">
        <v>-1395571</v>
      </c>
    </row>
    <row r="18" spans="1:5" ht="15" customHeight="1" x14ac:dyDescent="0.25">
      <c r="A18" s="3" t="s">
        <v>316</v>
      </c>
      <c r="B18" s="11" t="str">
        <f t="shared" si="0"/>
        <v>Res_ReOp_Rug</v>
      </c>
      <c r="C18" s="1" t="s">
        <v>16</v>
      </c>
      <c r="D18" s="15" t="s">
        <v>48</v>
      </c>
      <c r="E18" s="13">
        <v>-29099</v>
      </c>
    </row>
    <row r="19" spans="1:5" ht="15" customHeight="1" x14ac:dyDescent="0.25">
      <c r="A19" s="3" t="s">
        <v>284</v>
      </c>
      <c r="B19" s="11" t="str">
        <f t="shared" si="0"/>
        <v>Res_ReOp_AdmV</v>
      </c>
      <c r="C19" s="1" t="s">
        <v>17</v>
      </c>
      <c r="D19" s="15" t="s">
        <v>49</v>
      </c>
      <c r="E19" s="13">
        <v>-55367</v>
      </c>
    </row>
    <row r="20" spans="1:5" ht="15" customHeight="1" x14ac:dyDescent="0.25">
      <c r="A20" s="3" t="s">
        <v>381</v>
      </c>
      <c r="B20" s="11" t="str">
        <f t="shared" si="0"/>
        <v>Res_ReOp_iaTot</v>
      </c>
      <c r="C20" s="4" t="s">
        <v>18</v>
      </c>
      <c r="D20" s="5" t="s">
        <v>842</v>
      </c>
      <c r="E20" s="13">
        <v>301854</v>
      </c>
    </row>
    <row r="21" spans="1:5" ht="15" customHeight="1" x14ac:dyDescent="0.25">
      <c r="A21" s="3" t="s">
        <v>285</v>
      </c>
      <c r="B21" s="11" t="str">
        <f t="shared" si="0"/>
        <v>Res_ReOp_Pas</v>
      </c>
      <c r="C21" s="1" t="s">
        <v>19</v>
      </c>
      <c r="D21" s="15" t="s">
        <v>51</v>
      </c>
      <c r="E21" s="13">
        <v>-41382</v>
      </c>
    </row>
    <row r="22" spans="1:5" ht="15" customHeight="1" x14ac:dyDescent="0.25">
      <c r="A22" s="3" t="s">
        <v>844</v>
      </c>
      <c r="B22" s="11" t="str">
        <f t="shared" si="0"/>
        <v>Res_ReOp_iaPTot</v>
      </c>
      <c r="C22" s="4" t="s">
        <v>20</v>
      </c>
      <c r="D22" s="5" t="s">
        <v>843</v>
      </c>
      <c r="E22" s="13">
        <v>260472</v>
      </c>
    </row>
    <row r="23" spans="1:5" ht="15" customHeight="1" x14ac:dyDescent="0.25">
      <c r="A23" s="3" t="s">
        <v>846</v>
      </c>
      <c r="B23" s="11" t="str">
        <f t="shared" si="0"/>
        <v>Res_ReOp_UPy</v>
      </c>
      <c r="C23" s="1" t="s">
        <v>21</v>
      </c>
      <c r="D23" s="15" t="s">
        <v>845</v>
      </c>
      <c r="E23" s="13">
        <v>-1715363</v>
      </c>
    </row>
    <row r="24" spans="1:5" ht="15" customHeight="1" x14ac:dyDescent="0.25">
      <c r="A24" s="3" t="s">
        <v>318</v>
      </c>
      <c r="B24" s="11" t="str">
        <f t="shared" si="0"/>
        <v>Res_ReOp_MGd</v>
      </c>
      <c r="C24" s="1" t="s">
        <v>22</v>
      </c>
      <c r="D24" s="15" t="s">
        <v>53</v>
      </c>
      <c r="E24" s="13">
        <v>78948</v>
      </c>
    </row>
    <row r="25" spans="1:5" ht="15" customHeight="1" x14ac:dyDescent="0.25">
      <c r="A25" s="3" t="s">
        <v>847</v>
      </c>
      <c r="B25" s="11" t="str">
        <f t="shared" si="0"/>
        <v>Res_ReOp_Ehs</v>
      </c>
      <c r="C25" s="1" t="s">
        <v>23</v>
      </c>
      <c r="D25" s="15" t="s">
        <v>54</v>
      </c>
      <c r="E25" s="13">
        <v>0</v>
      </c>
    </row>
    <row r="26" spans="1:5" ht="15" customHeight="1" x14ac:dyDescent="0.25">
      <c r="A26" s="3" t="s">
        <v>848</v>
      </c>
      <c r="B26" s="11" t="str">
        <f t="shared" si="0"/>
        <v>Res_ReOp_GEhs</v>
      </c>
      <c r="C26" s="1" t="s">
        <v>24</v>
      </c>
      <c r="D26" s="15" t="s">
        <v>55</v>
      </c>
      <c r="E26" s="13">
        <v>0</v>
      </c>
    </row>
    <row r="27" spans="1:5" ht="15" customHeight="1" x14ac:dyDescent="0.25">
      <c r="A27" s="3" t="s">
        <v>850</v>
      </c>
      <c r="B27" s="11" t="str">
        <f t="shared" si="0"/>
        <v>Res_ReOp_PYTot</v>
      </c>
      <c r="C27" s="4" t="s">
        <v>25</v>
      </c>
      <c r="D27" s="5" t="s">
        <v>849</v>
      </c>
      <c r="E27" s="13">
        <v>-1636415</v>
      </c>
    </row>
    <row r="28" spans="1:5" ht="15" customHeight="1" x14ac:dyDescent="0.25">
      <c r="A28" s="3" t="s">
        <v>351</v>
      </c>
      <c r="B28" s="11" t="str">
        <f t="shared" si="0"/>
        <v>Res_ReOp_Phs</v>
      </c>
      <c r="C28" s="1" t="s">
        <v>26</v>
      </c>
      <c r="D28" s="15" t="s">
        <v>851</v>
      </c>
      <c r="E28" s="13">
        <v>2203822</v>
      </c>
    </row>
    <row r="29" spans="1:5" ht="15" customHeight="1" x14ac:dyDescent="0.25">
      <c r="A29" s="3" t="s">
        <v>853</v>
      </c>
      <c r="B29" s="11" t="str">
        <f t="shared" si="0"/>
        <v>Res_ReOp_Gfa</v>
      </c>
      <c r="C29" s="1" t="s">
        <v>27</v>
      </c>
      <c r="D29" s="15" t="s">
        <v>852</v>
      </c>
      <c r="E29" s="13">
        <v>-1746</v>
      </c>
    </row>
    <row r="30" spans="1:5" ht="15" customHeight="1" x14ac:dyDescent="0.25">
      <c r="A30" s="3" t="s">
        <v>855</v>
      </c>
      <c r="B30" s="11" t="str">
        <f t="shared" si="0"/>
        <v>Res_ReOp_PHTot</v>
      </c>
      <c r="C30" s="4" t="s">
        <v>28</v>
      </c>
      <c r="D30" s="5" t="s">
        <v>854</v>
      </c>
      <c r="E30" s="13">
        <v>2202076</v>
      </c>
    </row>
    <row r="31" spans="1:5" ht="15" customHeight="1" x14ac:dyDescent="0.25">
      <c r="A31" s="3" t="s">
        <v>857</v>
      </c>
      <c r="B31" s="11" t="str">
        <f t="shared" si="0"/>
        <v>Res_ReOp_TB</v>
      </c>
      <c r="C31" s="1" t="s">
        <v>29</v>
      </c>
      <c r="D31" s="15" t="s">
        <v>856</v>
      </c>
      <c r="E31" s="13">
        <v>0</v>
      </c>
    </row>
    <row r="32" spans="1:5" ht="15" customHeight="1" x14ac:dyDescent="0.25">
      <c r="A32" s="3" t="s">
        <v>859</v>
      </c>
      <c r="B32" s="11" t="str">
        <f t="shared" si="0"/>
        <v>Res_ReOp_KBp</v>
      </c>
      <c r="C32" s="1" t="s">
        <v>30</v>
      </c>
      <c r="D32" s="15" t="s">
        <v>858</v>
      </c>
      <c r="E32" s="13">
        <v>0</v>
      </c>
    </row>
    <row r="33" spans="1:5" ht="15" customHeight="1" x14ac:dyDescent="0.25">
      <c r="A33" s="3" t="s">
        <v>861</v>
      </c>
      <c r="B33" s="11" t="str">
        <f t="shared" si="0"/>
        <v>Res_ReOp_BoTot</v>
      </c>
      <c r="C33" s="4" t="s">
        <v>31</v>
      </c>
      <c r="D33" s="5" t="s">
        <v>860</v>
      </c>
      <c r="E33" s="13">
        <v>0</v>
      </c>
    </row>
    <row r="34" spans="1:5" ht="15" customHeight="1" x14ac:dyDescent="0.25">
      <c r="A34" s="3" t="s">
        <v>292</v>
      </c>
      <c r="B34" s="11" t="str">
        <f t="shared" si="0"/>
        <v>Res_ReOp_Eom</v>
      </c>
      <c r="C34" s="1" t="s">
        <v>32</v>
      </c>
      <c r="D34" s="15" t="s">
        <v>57</v>
      </c>
      <c r="E34" s="13">
        <v>0</v>
      </c>
    </row>
    <row r="35" spans="1:5" ht="15" customHeight="1" x14ac:dyDescent="0.25">
      <c r="A35" s="3" t="s">
        <v>293</v>
      </c>
      <c r="B35" s="11" t="str">
        <f t="shared" si="0"/>
        <v>Res_ReOp_Aom</v>
      </c>
      <c r="C35" s="1" t="s">
        <v>33</v>
      </c>
      <c r="D35" s="15" t="s">
        <v>92</v>
      </c>
      <c r="E35" s="13">
        <v>-29846</v>
      </c>
    </row>
    <row r="36" spans="1:5" ht="15" customHeight="1" x14ac:dyDescent="0.25">
      <c r="A36" s="3" t="s">
        <v>319</v>
      </c>
      <c r="B36" s="11" t="str">
        <f t="shared" si="0"/>
        <v>Res_ReOp_PGG</v>
      </c>
      <c r="C36" s="1" t="s">
        <v>34</v>
      </c>
      <c r="D36" s="15" t="s">
        <v>862</v>
      </c>
      <c r="E36" s="13">
        <v>0</v>
      </c>
    </row>
    <row r="37" spans="1:5" ht="15" customHeight="1" x14ac:dyDescent="0.25">
      <c r="A37" s="3" t="s">
        <v>294</v>
      </c>
      <c r="B37" s="11" t="str">
        <f t="shared" si="0"/>
        <v>Res_ReOp_DTot</v>
      </c>
      <c r="C37" s="4" t="s">
        <v>35</v>
      </c>
      <c r="D37" s="5" t="s">
        <v>863</v>
      </c>
      <c r="E37" s="13">
        <v>-29846</v>
      </c>
    </row>
    <row r="38" spans="1:5" ht="15" customHeight="1" x14ac:dyDescent="0.25">
      <c r="A38" s="3" t="s">
        <v>865</v>
      </c>
      <c r="B38" s="11" t="str">
        <f t="shared" si="0"/>
        <v>Res_ReOp_PtTot</v>
      </c>
      <c r="C38" s="4" t="s">
        <v>36</v>
      </c>
      <c r="D38" s="5" t="s">
        <v>864</v>
      </c>
      <c r="E38" s="13">
        <v>938348</v>
      </c>
    </row>
    <row r="39" spans="1:5" ht="15" customHeight="1" x14ac:dyDescent="0.25">
      <c r="A39" s="3" t="s">
        <v>385</v>
      </c>
      <c r="B39" s="11" t="str">
        <f t="shared" si="0"/>
        <v>Res_ReOp_Xind</v>
      </c>
      <c r="C39" s="1" t="s">
        <v>37</v>
      </c>
      <c r="D39" s="15" t="s">
        <v>62</v>
      </c>
      <c r="E39" s="13">
        <v>0</v>
      </c>
    </row>
    <row r="40" spans="1:5" ht="15" customHeight="1" x14ac:dyDescent="0.25">
      <c r="A40" s="3" t="s">
        <v>386</v>
      </c>
      <c r="B40" s="11" t="str">
        <f t="shared" si="0"/>
        <v>Res_ReOp_Xomk</v>
      </c>
      <c r="C40" s="1" t="s">
        <v>38</v>
      </c>
      <c r="D40" s="15" t="s">
        <v>194</v>
      </c>
      <c r="E40" s="13">
        <v>0</v>
      </c>
    </row>
    <row r="41" spans="1:5" ht="15" customHeight="1" x14ac:dyDescent="0.25">
      <c r="A41" s="3" t="s">
        <v>269</v>
      </c>
      <c r="B41" s="11" t="str">
        <f t="shared" si="0"/>
        <v>Res_ReOp_ResTot</v>
      </c>
      <c r="C41" s="4" t="s">
        <v>39</v>
      </c>
      <c r="D41" s="5" t="s">
        <v>866</v>
      </c>
      <c r="E41" s="13">
        <v>938348</v>
      </c>
    </row>
    <row r="42" spans="1:5" ht="15" customHeight="1" x14ac:dyDescent="0.25">
      <c r="A42" s="3" t="s">
        <v>868</v>
      </c>
      <c r="B42" s="11" t="str">
        <f t="shared" si="0"/>
        <v>Res_ReOp_XSA</v>
      </c>
      <c r="C42" s="1" t="s">
        <v>40</v>
      </c>
      <c r="D42" s="15" t="s">
        <v>867</v>
      </c>
      <c r="E42" s="13">
        <v>-3689</v>
      </c>
    </row>
    <row r="43" spans="1:5" ht="15" customHeight="1" x14ac:dyDescent="0.25">
      <c r="A43" s="3" t="s">
        <v>870</v>
      </c>
      <c r="B43" s="11" t="str">
        <f t="shared" si="0"/>
        <v>Res_ReOp_ResNTot</v>
      </c>
      <c r="C43" s="4" t="s">
        <v>41</v>
      </c>
      <c r="D43" s="5" t="s">
        <v>869</v>
      </c>
      <c r="E43" s="13">
        <v>934659</v>
      </c>
    </row>
    <row r="44" spans="1:5" x14ac:dyDescent="0.25"/>
    <row r="45" spans="1:5" hidden="1" x14ac:dyDescent="0.25">
      <c r="D45" s="14"/>
    </row>
  </sheetData>
  <sheetProtection algorithmName="SHA-512" hashValue="7aXV8kUrzY2eUE+L6R8M/rNsydmEUQMSMQcX9gVqgHKDp6AWSNNrvYDSemPyUsels7V9/SRmMtHWxHUOxBeWNA==" saltValue="6n1zttljlA2VgVvNHfcgx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85.710937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30" customHeight="1" x14ac:dyDescent="0.25">
      <c r="C4" s="90" t="s">
        <v>983</v>
      </c>
      <c r="D4" s="91"/>
      <c r="E4" s="91"/>
    </row>
    <row r="5" spans="1:5" ht="15" customHeight="1" x14ac:dyDescent="0.25">
      <c r="C5" s="80" t="s">
        <v>187</v>
      </c>
      <c r="D5" s="80"/>
      <c r="E5" s="80"/>
    </row>
    <row r="6" spans="1:5" ht="26.25" customHeight="1" x14ac:dyDescent="0.25">
      <c r="C6" s="1"/>
      <c r="D6" s="5"/>
      <c r="E6" s="2" t="s">
        <v>671</v>
      </c>
    </row>
    <row r="7" spans="1:5" ht="15" customHeight="1" x14ac:dyDescent="0.25">
      <c r="B7" s="8" t="s">
        <v>278</v>
      </c>
      <c r="C7" s="1"/>
      <c r="D7" s="5" t="s">
        <v>95</v>
      </c>
      <c r="E7" s="2"/>
    </row>
    <row r="8" spans="1:5" ht="15" customHeight="1" x14ac:dyDescent="0.25">
      <c r="A8" s="3" t="s">
        <v>247</v>
      </c>
      <c r="B8" s="11" t="str">
        <f>"Bal_"&amp;$B$7&amp;"_"&amp;A8</f>
        <v>Bal_AkPa_iak</v>
      </c>
      <c r="C8" s="1" t="s">
        <v>5</v>
      </c>
      <c r="D8" s="15" t="s">
        <v>96</v>
      </c>
      <c r="E8" s="13">
        <v>0</v>
      </c>
    </row>
    <row r="9" spans="1:5" ht="15" customHeight="1" x14ac:dyDescent="0.25">
      <c r="A9" s="3" t="s">
        <v>248</v>
      </c>
      <c r="B9" s="11" t="str">
        <f t="shared" ref="B9:B44" si="0">"Bal_"&amp;$B$7&amp;"_"&amp;A9</f>
        <v>Bal_AkPa_Dm</v>
      </c>
      <c r="C9" s="1" t="s">
        <v>6</v>
      </c>
      <c r="D9" s="15" t="s">
        <v>97</v>
      </c>
      <c r="E9" s="13">
        <v>0</v>
      </c>
    </row>
    <row r="10" spans="1:5" ht="15" customHeight="1" x14ac:dyDescent="0.25">
      <c r="A10" s="3" t="s">
        <v>249</v>
      </c>
      <c r="B10" s="11" t="str">
        <f t="shared" si="0"/>
        <v>Bal_AkPa_Dejd</v>
      </c>
      <c r="C10" s="1" t="s">
        <v>7</v>
      </c>
      <c r="D10" s="15" t="s">
        <v>98</v>
      </c>
      <c r="E10" s="13">
        <v>0</v>
      </c>
    </row>
    <row r="11" spans="1:5" ht="15" customHeight="1" x14ac:dyDescent="0.25">
      <c r="A11" s="3" t="s">
        <v>327</v>
      </c>
      <c r="B11" s="11" t="str">
        <f t="shared" si="0"/>
        <v>Bal_AkPa_MATot</v>
      </c>
      <c r="C11" s="4" t="s">
        <v>8</v>
      </c>
      <c r="D11" s="5" t="s">
        <v>99</v>
      </c>
      <c r="E11" s="13">
        <v>0</v>
      </c>
    </row>
    <row r="12" spans="1:5" ht="15" customHeight="1" x14ac:dyDescent="0.25">
      <c r="A12" s="3" t="s">
        <v>375</v>
      </c>
      <c r="B12" s="11" t="str">
        <f t="shared" si="0"/>
        <v>Bal_AkPa_iEjd</v>
      </c>
      <c r="C12" s="1" t="s">
        <v>9</v>
      </c>
      <c r="D12" s="15" t="s">
        <v>100</v>
      </c>
      <c r="E12" s="13">
        <v>1580994</v>
      </c>
    </row>
    <row r="13" spans="1:5" ht="15" customHeight="1" x14ac:dyDescent="0.25">
      <c r="A13" s="3" t="s">
        <v>376</v>
      </c>
      <c r="B13" s="11" t="str">
        <f t="shared" si="0"/>
        <v>Bal_AkPa_KapTv</v>
      </c>
      <c r="C13" s="1" t="s">
        <v>10</v>
      </c>
      <c r="D13" s="15" t="s">
        <v>101</v>
      </c>
      <c r="E13" s="13">
        <v>1596198</v>
      </c>
    </row>
    <row r="14" spans="1:5" ht="15" customHeight="1" x14ac:dyDescent="0.25">
      <c r="A14" s="3" t="s">
        <v>377</v>
      </c>
      <c r="B14" s="11" t="str">
        <f t="shared" si="0"/>
        <v>Bal_AkPa_UTv</v>
      </c>
      <c r="C14" s="1" t="s">
        <v>11</v>
      </c>
      <c r="D14" s="15" t="s">
        <v>102</v>
      </c>
      <c r="E14" s="13">
        <v>413381</v>
      </c>
    </row>
    <row r="15" spans="1:5" ht="15" customHeight="1" x14ac:dyDescent="0.25">
      <c r="A15" s="3" t="s">
        <v>378</v>
      </c>
      <c r="B15" s="11" t="str">
        <f t="shared" si="0"/>
        <v>Bal_AkPa_KapAv</v>
      </c>
      <c r="C15" s="1" t="s">
        <v>12</v>
      </c>
      <c r="D15" s="15" t="s">
        <v>103</v>
      </c>
      <c r="E15" s="13">
        <v>748511</v>
      </c>
    </row>
    <row r="16" spans="1:5" ht="15" customHeight="1" x14ac:dyDescent="0.25">
      <c r="A16" s="3" t="s">
        <v>379</v>
      </c>
      <c r="B16" s="11" t="str">
        <f t="shared" si="0"/>
        <v>Bal_AkPa_UAv</v>
      </c>
      <c r="C16" s="1" t="s">
        <v>13</v>
      </c>
      <c r="D16" s="15" t="s">
        <v>104</v>
      </c>
      <c r="E16" s="13">
        <v>0</v>
      </c>
    </row>
    <row r="17" spans="1:5" ht="15" customHeight="1" x14ac:dyDescent="0.25">
      <c r="A17" s="3" t="s">
        <v>251</v>
      </c>
      <c r="B17" s="11" t="str">
        <f t="shared" si="0"/>
        <v>Bal_AkPa_invTot</v>
      </c>
      <c r="C17" s="4" t="s">
        <v>14</v>
      </c>
      <c r="D17" s="5" t="s">
        <v>105</v>
      </c>
      <c r="E17" s="13">
        <v>2758090</v>
      </c>
    </row>
    <row r="18" spans="1:5" ht="15" customHeight="1" x14ac:dyDescent="0.25">
      <c r="A18" s="3" t="s">
        <v>252</v>
      </c>
      <c r="B18" s="11" t="str">
        <f t="shared" si="0"/>
        <v>Bal_AkPa_Kapa</v>
      </c>
      <c r="C18" s="1" t="s">
        <v>15</v>
      </c>
      <c r="D18" s="15" t="s">
        <v>106</v>
      </c>
      <c r="E18" s="13">
        <v>1439661</v>
      </c>
    </row>
    <row r="19" spans="1:5" ht="15" customHeight="1" x14ac:dyDescent="0.25">
      <c r="A19" s="3" t="s">
        <v>253</v>
      </c>
      <c r="B19" s="11" t="str">
        <f t="shared" si="0"/>
        <v>Bal_AkPa_invAn</v>
      </c>
      <c r="C19" s="1" t="s">
        <v>16</v>
      </c>
      <c r="D19" s="15" t="s">
        <v>107</v>
      </c>
      <c r="E19" s="13">
        <v>11214530</v>
      </c>
    </row>
    <row r="20" spans="1:5" ht="15" customHeight="1" x14ac:dyDescent="0.25">
      <c r="A20" s="3" t="s">
        <v>399</v>
      </c>
      <c r="B20" s="11" t="str">
        <f t="shared" si="0"/>
        <v>Bal_AkPa_ObL</v>
      </c>
      <c r="C20" s="1" t="s">
        <v>17</v>
      </c>
      <c r="D20" s="15" t="s">
        <v>108</v>
      </c>
      <c r="E20" s="13">
        <v>32077385</v>
      </c>
    </row>
    <row r="21" spans="1:5" ht="15" customHeight="1" x14ac:dyDescent="0.25">
      <c r="A21" s="3" t="s">
        <v>254</v>
      </c>
      <c r="B21" s="11" t="str">
        <f t="shared" si="0"/>
        <v>Bal_AkPa_AnKi</v>
      </c>
      <c r="C21" s="1" t="s">
        <v>18</v>
      </c>
      <c r="D21" s="15" t="s">
        <v>109</v>
      </c>
      <c r="E21" s="13">
        <v>0</v>
      </c>
    </row>
    <row r="22" spans="1:5" ht="15" customHeight="1" x14ac:dyDescent="0.25">
      <c r="A22" s="3" t="s">
        <v>255</v>
      </c>
      <c r="B22" s="11" t="str">
        <f t="shared" si="0"/>
        <v>Bal_AkPa_PUd</v>
      </c>
      <c r="C22" s="1" t="s">
        <v>19</v>
      </c>
      <c r="D22" s="15" t="s">
        <v>110</v>
      </c>
      <c r="E22" s="13">
        <v>1369830</v>
      </c>
    </row>
    <row r="23" spans="1:5" ht="15" customHeight="1" x14ac:dyDescent="0.25">
      <c r="A23" s="3" t="s">
        <v>256</v>
      </c>
      <c r="B23" s="11" t="str">
        <f t="shared" si="0"/>
        <v>Bal_AkPa_Xud</v>
      </c>
      <c r="C23" s="1" t="s">
        <v>20</v>
      </c>
      <c r="D23" s="15" t="s">
        <v>111</v>
      </c>
      <c r="E23" s="13">
        <v>202729</v>
      </c>
    </row>
    <row r="24" spans="1:5" ht="15" customHeight="1" x14ac:dyDescent="0.25">
      <c r="A24" s="3" t="s">
        <v>257</v>
      </c>
      <c r="B24" s="11" t="str">
        <f t="shared" si="0"/>
        <v>Bal_AkPa_iKre</v>
      </c>
      <c r="C24" s="1" t="s">
        <v>21</v>
      </c>
      <c r="D24" s="15" t="s">
        <v>112</v>
      </c>
      <c r="E24" s="13">
        <v>215280</v>
      </c>
    </row>
    <row r="25" spans="1:5" ht="15" customHeight="1" x14ac:dyDescent="0.25">
      <c r="A25" s="3" t="s">
        <v>258</v>
      </c>
      <c r="B25" s="11" t="str">
        <f t="shared" si="0"/>
        <v>Bal_AkPa_Xinv</v>
      </c>
      <c r="C25" s="1" t="s">
        <v>22</v>
      </c>
      <c r="D25" s="15" t="s">
        <v>113</v>
      </c>
      <c r="E25" s="13">
        <v>7632309</v>
      </c>
    </row>
    <row r="26" spans="1:5" ht="15" customHeight="1" x14ac:dyDescent="0.25">
      <c r="A26" s="3" t="s">
        <v>387</v>
      </c>
      <c r="B26" s="11" t="str">
        <f t="shared" si="0"/>
        <v>Bal_AkPa_FinTot</v>
      </c>
      <c r="C26" s="4" t="s">
        <v>23</v>
      </c>
      <c r="D26" s="5" t="s">
        <v>203</v>
      </c>
      <c r="E26" s="13">
        <v>54151724</v>
      </c>
    </row>
    <row r="27" spans="1:5" ht="15" customHeight="1" x14ac:dyDescent="0.25">
      <c r="A27" s="3" t="s">
        <v>250</v>
      </c>
      <c r="B27" s="11" t="str">
        <f t="shared" si="0"/>
        <v>Bal_AkPa_iakTot</v>
      </c>
      <c r="C27" s="4" t="s">
        <v>24</v>
      </c>
      <c r="D27" s="5" t="s">
        <v>872</v>
      </c>
      <c r="E27" s="13">
        <v>58490808</v>
      </c>
    </row>
    <row r="28" spans="1:5" ht="15" customHeight="1" x14ac:dyDescent="0.25">
      <c r="A28" s="3" t="s">
        <v>329</v>
      </c>
      <c r="B28" s="11" t="str">
        <f t="shared" si="0"/>
        <v>Bal_AkPa_GfPh</v>
      </c>
      <c r="C28" s="1" t="s">
        <v>25</v>
      </c>
      <c r="D28" s="15" t="s">
        <v>873</v>
      </c>
      <c r="E28" s="13">
        <v>0</v>
      </c>
    </row>
    <row r="29" spans="1:5" ht="15" customHeight="1" x14ac:dyDescent="0.25">
      <c r="A29" s="3" t="s">
        <v>331</v>
      </c>
      <c r="B29" s="11" t="str">
        <f t="shared" si="0"/>
        <v>Bal_AkPa_GfEh</v>
      </c>
      <c r="C29" s="1" t="s">
        <v>26</v>
      </c>
      <c r="D29" s="15" t="s">
        <v>117</v>
      </c>
      <c r="E29" s="13">
        <v>0</v>
      </c>
    </row>
    <row r="30" spans="1:5" ht="15" customHeight="1" x14ac:dyDescent="0.25">
      <c r="A30" s="3" t="s">
        <v>333</v>
      </c>
      <c r="B30" s="11" t="str">
        <f t="shared" si="0"/>
        <v>Bal_AkPa_GfTot</v>
      </c>
      <c r="C30" s="4" t="s">
        <v>27</v>
      </c>
      <c r="D30" s="5" t="s">
        <v>874</v>
      </c>
      <c r="E30" s="13">
        <v>0</v>
      </c>
    </row>
    <row r="31" spans="1:5" ht="15" customHeight="1" x14ac:dyDescent="0.25">
      <c r="A31" s="3" t="s">
        <v>876</v>
      </c>
      <c r="B31" s="11" t="str">
        <f t="shared" si="0"/>
        <v>Bal_AkPa_TM</v>
      </c>
      <c r="C31" s="1" t="s">
        <v>28</v>
      </c>
      <c r="D31" s="15" t="s">
        <v>875</v>
      </c>
      <c r="E31" s="13">
        <v>198</v>
      </c>
    </row>
    <row r="32" spans="1:5" ht="15" customHeight="1" x14ac:dyDescent="0.25">
      <c r="A32" s="3" t="s">
        <v>338</v>
      </c>
      <c r="B32" s="11" t="str">
        <f t="shared" si="0"/>
        <v>Bal_AkPa_TTv</v>
      </c>
      <c r="C32" s="1" t="s">
        <v>29</v>
      </c>
      <c r="D32" s="15" t="s">
        <v>121</v>
      </c>
      <c r="E32" s="13">
        <v>27729</v>
      </c>
    </row>
    <row r="33" spans="1:5" ht="15" customHeight="1" x14ac:dyDescent="0.25">
      <c r="A33" s="3" t="s">
        <v>339</v>
      </c>
      <c r="B33" s="11" t="str">
        <f t="shared" si="0"/>
        <v>Bal_AkPa_TAv</v>
      </c>
      <c r="C33" s="1" t="s">
        <v>30</v>
      </c>
      <c r="D33" s="15" t="s">
        <v>122</v>
      </c>
      <c r="E33" s="13">
        <v>18687</v>
      </c>
    </row>
    <row r="34" spans="1:5" ht="15" customHeight="1" x14ac:dyDescent="0.25">
      <c r="A34" s="3" t="s">
        <v>877</v>
      </c>
      <c r="B34" s="11" t="str">
        <f t="shared" si="0"/>
        <v>Bal_AkPa_TX</v>
      </c>
      <c r="C34" s="1" t="s">
        <v>31</v>
      </c>
      <c r="D34" s="15" t="s">
        <v>123</v>
      </c>
      <c r="E34" s="13">
        <v>364180</v>
      </c>
    </row>
    <row r="35" spans="1:5" ht="15" customHeight="1" x14ac:dyDescent="0.25">
      <c r="A35" s="3" t="s">
        <v>340</v>
      </c>
      <c r="B35" s="11" t="str">
        <f t="shared" si="0"/>
        <v>Bal_AkPa_TTot</v>
      </c>
      <c r="C35" s="4" t="s">
        <v>32</v>
      </c>
      <c r="D35" s="5" t="s">
        <v>878</v>
      </c>
      <c r="E35" s="13">
        <v>410795</v>
      </c>
    </row>
    <row r="36" spans="1:5" ht="15" customHeight="1" x14ac:dyDescent="0.25">
      <c r="A36" s="3" t="s">
        <v>341</v>
      </c>
      <c r="B36" s="11" t="str">
        <f t="shared" si="0"/>
        <v>Bal_AkPa_AkMB</v>
      </c>
      <c r="C36" s="1" t="s">
        <v>33</v>
      </c>
      <c r="D36" s="15" t="s">
        <v>228</v>
      </c>
      <c r="E36" s="13">
        <v>0</v>
      </c>
    </row>
    <row r="37" spans="1:5" ht="15" customHeight="1" x14ac:dyDescent="0.25">
      <c r="A37" s="3" t="s">
        <v>880</v>
      </c>
      <c r="B37" s="11" t="str">
        <f t="shared" si="0"/>
        <v>Bal_AkPa_AuP</v>
      </c>
      <c r="C37" s="1" t="s">
        <v>34</v>
      </c>
      <c r="D37" s="15" t="s">
        <v>879</v>
      </c>
      <c r="E37" s="13">
        <v>1764</v>
      </c>
    </row>
    <row r="38" spans="1:5" ht="15" customHeight="1" x14ac:dyDescent="0.25">
      <c r="A38" s="3" t="s">
        <v>344</v>
      </c>
      <c r="B38" s="11" t="str">
        <f t="shared" si="0"/>
        <v>Bal_AkPa_LBe</v>
      </c>
      <c r="C38" s="1" t="s">
        <v>35</v>
      </c>
      <c r="D38" s="15" t="s">
        <v>125</v>
      </c>
      <c r="E38" s="13">
        <v>300451</v>
      </c>
    </row>
    <row r="39" spans="1:5" ht="15" customHeight="1" x14ac:dyDescent="0.25">
      <c r="A39" s="3" t="s">
        <v>388</v>
      </c>
      <c r="B39" s="11" t="str">
        <f t="shared" si="0"/>
        <v>Bal_AkPa_AkX</v>
      </c>
      <c r="C39" s="1" t="s">
        <v>36</v>
      </c>
      <c r="D39" s="15" t="s">
        <v>113</v>
      </c>
      <c r="E39" s="13">
        <v>1228</v>
      </c>
    </row>
    <row r="40" spans="1:5" ht="15" customHeight="1" x14ac:dyDescent="0.25">
      <c r="A40" s="3" t="s">
        <v>389</v>
      </c>
      <c r="B40" s="11" t="str">
        <f t="shared" si="0"/>
        <v>Bal_AkPa_AkXTot</v>
      </c>
      <c r="C40" s="4" t="s">
        <v>37</v>
      </c>
      <c r="D40" s="5" t="s">
        <v>881</v>
      </c>
      <c r="E40" s="13">
        <v>303443</v>
      </c>
    </row>
    <row r="41" spans="1:5" ht="15" customHeight="1" x14ac:dyDescent="0.25">
      <c r="A41" s="3" t="s">
        <v>393</v>
      </c>
      <c r="B41" s="11" t="str">
        <f t="shared" si="0"/>
        <v>Bal_AkPa_TrL</v>
      </c>
      <c r="C41" s="1" t="s">
        <v>38</v>
      </c>
      <c r="D41" s="15" t="s">
        <v>127</v>
      </c>
      <c r="E41" s="13">
        <v>174854</v>
      </c>
    </row>
    <row r="42" spans="1:5" ht="15" customHeight="1" x14ac:dyDescent="0.25">
      <c r="A42" s="3" t="s">
        <v>391</v>
      </c>
      <c r="B42" s="11" t="str">
        <f t="shared" si="0"/>
        <v>Bal_AkPa_XPap</v>
      </c>
      <c r="C42" s="1" t="s">
        <v>39</v>
      </c>
      <c r="D42" s="15" t="s">
        <v>128</v>
      </c>
      <c r="E42" s="13">
        <v>107629</v>
      </c>
    </row>
    <row r="43" spans="1:5" ht="15" customHeight="1" x14ac:dyDescent="0.25">
      <c r="A43" s="3" t="s">
        <v>392</v>
      </c>
      <c r="B43" s="11" t="str">
        <f t="shared" si="0"/>
        <v>Bal_AkPa_PapTot</v>
      </c>
      <c r="C43" s="4" t="s">
        <v>40</v>
      </c>
      <c r="D43" s="5" t="s">
        <v>882</v>
      </c>
      <c r="E43" s="13">
        <v>282483</v>
      </c>
    </row>
    <row r="44" spans="1:5" ht="15" customHeight="1" x14ac:dyDescent="0.25">
      <c r="A44" s="3" t="s">
        <v>260</v>
      </c>
      <c r="B44" s="11" t="str">
        <f t="shared" si="0"/>
        <v>Bal_AkPa_AktTot</v>
      </c>
      <c r="C44" s="4" t="s">
        <v>41</v>
      </c>
      <c r="D44" s="5" t="s">
        <v>883</v>
      </c>
      <c r="E44" s="13">
        <v>59487528</v>
      </c>
    </row>
    <row r="45" spans="1:5" ht="15" customHeight="1" x14ac:dyDescent="0.25">
      <c r="A45" s="5"/>
      <c r="C45" s="4"/>
      <c r="D45" s="5"/>
      <c r="E45" s="5"/>
    </row>
    <row r="46" spans="1:5" ht="15" customHeight="1" x14ac:dyDescent="0.25">
      <c r="A46" s="5"/>
      <c r="C46" s="4"/>
      <c r="D46" s="5" t="s">
        <v>129</v>
      </c>
      <c r="E46" s="5"/>
    </row>
    <row r="47" spans="1:5" ht="15" customHeight="1" x14ac:dyDescent="0.25">
      <c r="A47" s="3" t="s">
        <v>400</v>
      </c>
      <c r="B47" s="11" t="str">
        <f t="shared" ref="B47:B75" si="1">"Bal_"&amp;$B$7&amp;"_"&amp;A47</f>
        <v>Bal_AkPa_OhL</v>
      </c>
      <c r="C47" s="1" t="s">
        <v>42</v>
      </c>
      <c r="D47" s="15" t="s">
        <v>162</v>
      </c>
      <c r="E47" s="13">
        <v>0</v>
      </c>
    </row>
    <row r="48" spans="1:5" ht="15" customHeight="1" x14ac:dyDescent="0.25">
      <c r="A48" s="3" t="s">
        <v>885</v>
      </c>
      <c r="B48" s="11" t="str">
        <f t="shared" si="1"/>
        <v>Bal_AkPa_Rsv</v>
      </c>
      <c r="C48" s="1" t="s">
        <v>43</v>
      </c>
      <c r="D48" s="15" t="s">
        <v>884</v>
      </c>
      <c r="E48" s="13">
        <v>842366</v>
      </c>
    </row>
    <row r="49" spans="1:5" ht="15" customHeight="1" x14ac:dyDescent="0.25">
      <c r="A49" s="3" t="s">
        <v>270</v>
      </c>
      <c r="B49" s="11" t="str">
        <f t="shared" si="1"/>
        <v>Bal_AkPa_OvUn</v>
      </c>
      <c r="C49" s="1" t="s">
        <v>44</v>
      </c>
      <c r="D49" s="15" t="s">
        <v>169</v>
      </c>
      <c r="E49" s="13">
        <v>6752018</v>
      </c>
    </row>
    <row r="50" spans="1:5" ht="15" customHeight="1" x14ac:dyDescent="0.25">
      <c r="A50" s="3" t="s">
        <v>887</v>
      </c>
      <c r="B50" s="11" t="str">
        <f t="shared" si="1"/>
        <v>Bal_AkPa_UdSv</v>
      </c>
      <c r="C50" s="1" t="s">
        <v>45</v>
      </c>
      <c r="D50" s="15" t="s">
        <v>886</v>
      </c>
      <c r="E50" s="13">
        <v>100000</v>
      </c>
    </row>
    <row r="51" spans="1:5" ht="15" customHeight="1" x14ac:dyDescent="0.25">
      <c r="A51" s="3" t="s">
        <v>347</v>
      </c>
      <c r="B51" s="11" t="str">
        <f t="shared" si="1"/>
        <v>Bal_AkPa_Mi</v>
      </c>
      <c r="C51" s="1" t="s">
        <v>66</v>
      </c>
      <c r="D51" s="15" t="s">
        <v>229</v>
      </c>
      <c r="E51" s="13">
        <v>0</v>
      </c>
    </row>
    <row r="52" spans="1:5" ht="15" customHeight="1" x14ac:dyDescent="0.25">
      <c r="A52" s="3" t="s">
        <v>348</v>
      </c>
      <c r="B52" s="11" t="str">
        <f t="shared" si="1"/>
        <v>Bal_AkPa_EkTot</v>
      </c>
      <c r="C52" s="4" t="s">
        <v>67</v>
      </c>
      <c r="D52" s="5" t="s">
        <v>888</v>
      </c>
      <c r="E52" s="13">
        <v>7694384</v>
      </c>
    </row>
    <row r="53" spans="1:5" ht="15" customHeight="1" x14ac:dyDescent="0.25">
      <c r="A53" s="3" t="s">
        <v>349</v>
      </c>
      <c r="B53" s="11" t="str">
        <f t="shared" si="1"/>
        <v>Bal_AkPa_AnLk</v>
      </c>
      <c r="C53" s="1" t="s">
        <v>68</v>
      </c>
      <c r="D53" s="15" t="s">
        <v>889</v>
      </c>
      <c r="E53" s="13">
        <v>160750</v>
      </c>
    </row>
    <row r="54" spans="1:5" ht="15" customHeight="1" x14ac:dyDescent="0.25">
      <c r="A54" s="3" t="s">
        <v>353</v>
      </c>
      <c r="B54" s="11" t="str">
        <f t="shared" si="1"/>
        <v>Bal_AkPa_GY</v>
      </c>
      <c r="C54" s="1" t="s">
        <v>69</v>
      </c>
      <c r="D54" s="15" t="s">
        <v>170</v>
      </c>
      <c r="E54" s="13">
        <v>35899548</v>
      </c>
    </row>
    <row r="55" spans="1:5" ht="15" customHeight="1" x14ac:dyDescent="0.25">
      <c r="A55" s="3" t="s">
        <v>891</v>
      </c>
      <c r="B55" s="11" t="str">
        <f t="shared" si="1"/>
        <v>Bal_AkPa_Bop</v>
      </c>
      <c r="C55" s="1" t="s">
        <v>70</v>
      </c>
      <c r="D55" s="15" t="s">
        <v>890</v>
      </c>
      <c r="E55" s="13">
        <v>0</v>
      </c>
    </row>
    <row r="56" spans="1:5" ht="15" customHeight="1" x14ac:dyDescent="0.25">
      <c r="A56" s="3" t="s">
        <v>893</v>
      </c>
      <c r="B56" s="11" t="str">
        <f t="shared" si="1"/>
        <v>Bal_AkPa_PhTot</v>
      </c>
      <c r="C56" s="4" t="s">
        <v>71</v>
      </c>
      <c r="D56" s="5" t="s">
        <v>892</v>
      </c>
      <c r="E56" s="13">
        <v>35899548</v>
      </c>
    </row>
    <row r="57" spans="1:5" ht="15" customHeight="1" x14ac:dyDescent="0.25">
      <c r="A57" s="3" t="s">
        <v>895</v>
      </c>
      <c r="B57" s="11" t="str">
        <f t="shared" si="1"/>
        <v>Bal_AkPa_Erh</v>
      </c>
      <c r="C57" s="1" t="s">
        <v>72</v>
      </c>
      <c r="D57" s="15" t="s">
        <v>894</v>
      </c>
      <c r="E57" s="13">
        <v>3365702</v>
      </c>
    </row>
    <row r="58" spans="1:5" ht="15" customHeight="1" x14ac:dyDescent="0.25">
      <c r="A58" s="3" t="s">
        <v>354</v>
      </c>
      <c r="B58" s="11" t="str">
        <f t="shared" si="1"/>
        <v>Bal_AkPa_KoBp</v>
      </c>
      <c r="C58" s="1" t="s">
        <v>73</v>
      </c>
      <c r="D58" s="15" t="s">
        <v>896</v>
      </c>
      <c r="E58" s="13">
        <v>0</v>
      </c>
    </row>
    <row r="59" spans="1:5" ht="15" customHeight="1" x14ac:dyDescent="0.25">
      <c r="A59" s="3" t="s">
        <v>898</v>
      </c>
      <c r="B59" s="11" t="str">
        <f t="shared" si="1"/>
        <v>Bal_AkPa_PmHTot</v>
      </c>
      <c r="C59" s="4" t="s">
        <v>74</v>
      </c>
      <c r="D59" s="5" t="s">
        <v>897</v>
      </c>
      <c r="E59" s="13">
        <v>39265250</v>
      </c>
    </row>
    <row r="60" spans="1:5" ht="15" customHeight="1" x14ac:dyDescent="0.25">
      <c r="A60" s="3" t="s">
        <v>899</v>
      </c>
      <c r="B60" s="11" t="str">
        <f t="shared" si="1"/>
        <v>Bal_AkPa_UPas</v>
      </c>
      <c r="C60" s="1" t="s">
        <v>75</v>
      </c>
      <c r="D60" s="15" t="s">
        <v>879</v>
      </c>
      <c r="E60" s="13">
        <v>31719</v>
      </c>
    </row>
    <row r="61" spans="1:5" ht="15" customHeight="1" x14ac:dyDescent="0.25">
      <c r="A61" s="3" t="s">
        <v>364</v>
      </c>
      <c r="B61" s="11" t="str">
        <f t="shared" si="1"/>
        <v>Bal_AkPa_PLF</v>
      </c>
      <c r="C61" s="1" t="s">
        <v>76</v>
      </c>
      <c r="D61" s="15" t="s">
        <v>172</v>
      </c>
      <c r="E61" s="13">
        <v>0</v>
      </c>
    </row>
    <row r="62" spans="1:5" ht="15" customHeight="1" x14ac:dyDescent="0.25">
      <c r="A62" s="3" t="s">
        <v>366</v>
      </c>
      <c r="B62" s="11" t="str">
        <f t="shared" si="1"/>
        <v>Bal_AkPa_XHen</v>
      </c>
      <c r="C62" s="1" t="s">
        <v>77</v>
      </c>
      <c r="D62" s="15" t="s">
        <v>174</v>
      </c>
      <c r="E62" s="13">
        <v>1439</v>
      </c>
    </row>
    <row r="63" spans="1:5" ht="15" customHeight="1" x14ac:dyDescent="0.25">
      <c r="A63" s="3" t="s">
        <v>367</v>
      </c>
      <c r="B63" s="11" t="str">
        <f t="shared" si="1"/>
        <v>Bal_AkPa_HFTot</v>
      </c>
      <c r="C63" s="4" t="s">
        <v>78</v>
      </c>
      <c r="D63" s="5" t="s">
        <v>900</v>
      </c>
      <c r="E63" s="13">
        <v>33158</v>
      </c>
    </row>
    <row r="64" spans="1:5" ht="15" customHeight="1" x14ac:dyDescent="0.25">
      <c r="A64" s="3" t="s">
        <v>380</v>
      </c>
      <c r="B64" s="11" t="str">
        <f t="shared" si="1"/>
        <v>Bal_AkPa_Gfdep</v>
      </c>
      <c r="C64" s="1" t="s">
        <v>79</v>
      </c>
      <c r="D64" s="15" t="s">
        <v>114</v>
      </c>
      <c r="E64" s="13">
        <v>0</v>
      </c>
    </row>
    <row r="65" spans="1:5" ht="15" customHeight="1" x14ac:dyDescent="0.25">
      <c r="A65" s="3" t="s">
        <v>902</v>
      </c>
      <c r="B65" s="11" t="str">
        <f t="shared" si="1"/>
        <v>Bal_AkPa_GPkv</v>
      </c>
      <c r="C65" s="1" t="s">
        <v>80</v>
      </c>
      <c r="D65" s="15" t="s">
        <v>901</v>
      </c>
      <c r="E65" s="13">
        <v>5792</v>
      </c>
    </row>
    <row r="66" spans="1:5" ht="15" customHeight="1" x14ac:dyDescent="0.25">
      <c r="A66" s="3" t="s">
        <v>402</v>
      </c>
      <c r="B66" s="11" t="str">
        <f t="shared" si="1"/>
        <v>Bal_AkPa_OgL</v>
      </c>
      <c r="C66" s="1" t="s">
        <v>81</v>
      </c>
      <c r="D66" s="15" t="s">
        <v>177</v>
      </c>
      <c r="E66" s="13">
        <v>0</v>
      </c>
    </row>
    <row r="67" spans="1:5" ht="15" customHeight="1" x14ac:dyDescent="0.25">
      <c r="A67" s="3" t="s">
        <v>274</v>
      </c>
      <c r="B67" s="11" t="str">
        <f t="shared" si="1"/>
        <v>Bal_AkPa_KonG</v>
      </c>
      <c r="C67" s="1" t="s">
        <v>82</v>
      </c>
      <c r="D67" s="15" t="s">
        <v>178</v>
      </c>
      <c r="E67" s="13">
        <v>0</v>
      </c>
    </row>
    <row r="68" spans="1:5" ht="15" customHeight="1" x14ac:dyDescent="0.25">
      <c r="A68" s="3" t="s">
        <v>368</v>
      </c>
      <c r="B68" s="11" t="str">
        <f t="shared" si="1"/>
        <v>Bal_AkPa_UdG</v>
      </c>
      <c r="C68" s="1" t="s">
        <v>83</v>
      </c>
      <c r="D68" s="15" t="s">
        <v>186</v>
      </c>
      <c r="E68" s="13">
        <v>0</v>
      </c>
    </row>
    <row r="69" spans="1:5" ht="15" customHeight="1" x14ac:dyDescent="0.25">
      <c r="A69" s="3" t="s">
        <v>275</v>
      </c>
      <c r="B69" s="11" t="str">
        <f t="shared" si="1"/>
        <v>Bal_AkPa_GKre</v>
      </c>
      <c r="C69" s="1" t="s">
        <v>84</v>
      </c>
      <c r="D69" s="15" t="s">
        <v>179</v>
      </c>
      <c r="E69" s="13">
        <v>12025503</v>
      </c>
    </row>
    <row r="70" spans="1:5" ht="15" customHeight="1" x14ac:dyDescent="0.25">
      <c r="A70" s="3" t="s">
        <v>369</v>
      </c>
      <c r="B70" s="11" t="str">
        <f t="shared" si="1"/>
        <v>Bal_AkPa_GTv</v>
      </c>
      <c r="C70" s="1" t="s">
        <v>130</v>
      </c>
      <c r="D70" s="15" t="s">
        <v>180</v>
      </c>
      <c r="E70" s="13">
        <v>1921</v>
      </c>
    </row>
    <row r="71" spans="1:5" ht="15" customHeight="1" x14ac:dyDescent="0.25">
      <c r="A71" s="3" t="s">
        <v>370</v>
      </c>
      <c r="B71" s="11" t="str">
        <f t="shared" si="1"/>
        <v>Bal_AkPa_GAv</v>
      </c>
      <c r="C71" s="1" t="s">
        <v>131</v>
      </c>
      <c r="D71" s="15" t="s">
        <v>181</v>
      </c>
      <c r="E71" s="13">
        <v>600</v>
      </c>
    </row>
    <row r="72" spans="1:5" ht="15" customHeight="1" x14ac:dyDescent="0.25">
      <c r="A72" s="3" t="s">
        <v>372</v>
      </c>
      <c r="B72" s="11" t="str">
        <f t="shared" si="1"/>
        <v>Bal_AkPa_XG</v>
      </c>
      <c r="C72" s="1" t="s">
        <v>132</v>
      </c>
      <c r="D72" s="15" t="s">
        <v>184</v>
      </c>
      <c r="E72" s="13">
        <v>294355</v>
      </c>
    </row>
    <row r="73" spans="1:5" ht="15" customHeight="1" x14ac:dyDescent="0.25">
      <c r="A73" s="3" t="s">
        <v>277</v>
      </c>
      <c r="B73" s="11" t="str">
        <f t="shared" si="1"/>
        <v>Bal_AkPa_GTot</v>
      </c>
      <c r="C73" s="4" t="s">
        <v>133</v>
      </c>
      <c r="D73" s="5" t="s">
        <v>903</v>
      </c>
      <c r="E73" s="13">
        <v>12328171</v>
      </c>
    </row>
    <row r="74" spans="1:5" ht="15" customHeight="1" x14ac:dyDescent="0.25">
      <c r="A74" s="3" t="s">
        <v>373</v>
      </c>
      <c r="B74" s="11" t="str">
        <f t="shared" si="1"/>
        <v>Bal_AkPa_Pap</v>
      </c>
      <c r="C74" s="1" t="s">
        <v>134</v>
      </c>
      <c r="D74" s="15" t="s">
        <v>185</v>
      </c>
      <c r="E74" s="13">
        <v>5815</v>
      </c>
    </row>
    <row r="75" spans="1:5" ht="15" customHeight="1" x14ac:dyDescent="0.25">
      <c r="A75" s="3" t="s">
        <v>374</v>
      </c>
      <c r="B75" s="11" t="str">
        <f t="shared" si="1"/>
        <v>Bal_AkPa_PasTot</v>
      </c>
      <c r="C75" s="4" t="s">
        <v>135</v>
      </c>
      <c r="D75" s="5" t="s">
        <v>904</v>
      </c>
      <c r="E75" s="13">
        <v>59487528</v>
      </c>
    </row>
    <row r="76" spans="1:5" x14ac:dyDescent="0.25"/>
    <row r="77" spans="1:5" hidden="1" x14ac:dyDescent="0.25">
      <c r="D77" s="14"/>
    </row>
  </sheetData>
  <sheetProtection algorithmName="SHA-512" hashValue="W7hM9Hj9Q8MA8IY1/ZW3w/VeBSJfbVczKHSisg0SotBou9uiaokFoyo8DfDt9/U+MgpVdQitavOo8Epu9UgPIw==" saltValue="p2YbPT8kvYsh6C7pYr0sH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ignoredErrors>
    <ignoredError sqref="C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customWidth="1"/>
    <col min="4" max="4" width="87.28515625" customWidth="1"/>
    <col min="5" max="5" width="14.28515625" customWidth="1"/>
    <col min="6" max="6" width="6" customWidth="1"/>
    <col min="7" max="7" width="13.5703125" hidden="1" customWidth="1"/>
    <col min="8" max="16384" width="9.140625" hidden="1"/>
  </cols>
  <sheetData>
    <row r="1" spans="1:5" s="11" customFormat="1" x14ac:dyDescent="0.25">
      <c r="C1" s="81" t="s">
        <v>604</v>
      </c>
      <c r="D1" s="81"/>
    </row>
    <row r="2" spans="1:5" s="11" customFormat="1" x14ac:dyDescent="0.25"/>
    <row r="3" spans="1:5" s="11" customFormat="1" x14ac:dyDescent="0.25"/>
    <row r="4" spans="1:5" ht="30" customHeight="1" x14ac:dyDescent="0.25">
      <c r="C4" s="77" t="s">
        <v>605</v>
      </c>
      <c r="D4" s="78"/>
      <c r="E4" s="79"/>
    </row>
    <row r="5" spans="1:5" ht="15" customHeight="1" x14ac:dyDescent="0.25">
      <c r="C5" s="80" t="s">
        <v>187</v>
      </c>
      <c r="D5" s="80"/>
      <c r="E5" s="80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147986609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-247940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147738668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4893727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3481730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74035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43508175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-74781570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-6624760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-4008584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-33457247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5039929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-108790453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505372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-108285081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-1549443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-183392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-1732835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-1301800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-382523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-1238975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-3646690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137567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3014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-4745084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-823270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2050758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-2650831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61935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2258229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-1140054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580037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73551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653586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5582611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-201039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-357498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510664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-1599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5533139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-213708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-4823872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219724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-3266593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91743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-45401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-7824399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50192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-239377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-304022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9525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-533874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337820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-2650830</v>
      </c>
    </row>
    <row r="64" spans="1:5" x14ac:dyDescent="0.25"/>
  </sheetData>
  <sheetProtection algorithmName="SHA-512" hashValue="0isbO18U348KplwAkH9u7eNpSE25UOGrXPUf6XZLs5D6m1tQ+Sk7to84m/MunDty9qbRB5/28WXzdsWOEtISKA==" saltValue="yH1bvOU/vo6cPxHEpswid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29.25" customHeight="1" x14ac:dyDescent="0.25">
      <c r="C4" s="90" t="s">
        <v>985</v>
      </c>
      <c r="D4" s="91"/>
      <c r="E4" s="91"/>
    </row>
    <row r="5" spans="1:5" ht="15" customHeight="1" x14ac:dyDescent="0.25">
      <c r="C5" s="80" t="s">
        <v>187</v>
      </c>
      <c r="D5" s="80"/>
      <c r="E5" s="80"/>
    </row>
    <row r="6" spans="1:5" ht="26.25" customHeight="1" x14ac:dyDescent="0.25">
      <c r="C6" s="1"/>
      <c r="D6" s="5"/>
      <c r="E6" s="2" t="s">
        <v>671</v>
      </c>
    </row>
    <row r="7" spans="1:5" ht="15" customHeight="1" x14ac:dyDescent="0.25">
      <c r="B7" s="8" t="s">
        <v>764</v>
      </c>
      <c r="C7" s="1"/>
      <c r="D7" s="5" t="s">
        <v>735</v>
      </c>
      <c r="E7" s="2"/>
    </row>
    <row r="8" spans="1:5" ht="15" customHeight="1" x14ac:dyDescent="0.25">
      <c r="A8" s="3" t="s">
        <v>938</v>
      </c>
      <c r="B8" s="11" t="str">
        <f>"PRU_"&amp;$B$7&amp;"_"&amp;A8</f>
        <v>PRU_PeRe_Htb</v>
      </c>
      <c r="C8" s="1" t="s">
        <v>5</v>
      </c>
      <c r="D8" s="15" t="s">
        <v>937</v>
      </c>
      <c r="E8" s="13">
        <v>30</v>
      </c>
    </row>
    <row r="9" spans="1:5" ht="15" customHeight="1" x14ac:dyDescent="0.25">
      <c r="A9" s="2"/>
      <c r="C9" s="1"/>
      <c r="D9" s="5" t="s">
        <v>738</v>
      </c>
      <c r="E9" s="2"/>
    </row>
    <row r="10" spans="1:5" ht="15" customHeight="1" x14ac:dyDescent="0.25">
      <c r="A10" s="3" t="s">
        <v>740</v>
      </c>
      <c r="B10" s="11" t="str">
        <f>"PRU_"&amp;$B$7&amp;"_"&amp;A10</f>
        <v>PRU_PeRe_Lon</v>
      </c>
      <c r="C10" s="1" t="s">
        <v>6</v>
      </c>
      <c r="D10" s="15" t="s">
        <v>739</v>
      </c>
      <c r="E10" s="13">
        <v>9007</v>
      </c>
    </row>
    <row r="11" spans="1:5" ht="15" customHeight="1" x14ac:dyDescent="0.25">
      <c r="A11" s="3" t="s">
        <v>742</v>
      </c>
      <c r="B11" s="11" t="str">
        <f>"PRU_"&amp;$B$7&amp;"_"&amp;A11</f>
        <v>PRU_PeRe_Pen</v>
      </c>
      <c r="C11" s="1" t="s">
        <v>7</v>
      </c>
      <c r="D11" s="15" t="s">
        <v>741</v>
      </c>
      <c r="E11" s="13">
        <v>847</v>
      </c>
    </row>
    <row r="12" spans="1:5" ht="15" customHeight="1" x14ac:dyDescent="0.25">
      <c r="A12" s="3" t="s">
        <v>939</v>
      </c>
      <c r="B12" s="11" t="str">
        <f>"PRU_"&amp;$B$7&amp;"_"&amp;A12</f>
        <v>PRU_PeRe_USS</v>
      </c>
      <c r="C12" s="1" t="s">
        <v>8</v>
      </c>
      <c r="D12" s="15" t="s">
        <v>743</v>
      </c>
      <c r="E12" s="13">
        <v>88</v>
      </c>
    </row>
    <row r="13" spans="1:5" ht="15" customHeight="1" x14ac:dyDescent="0.25">
      <c r="A13" s="3" t="s">
        <v>746</v>
      </c>
      <c r="B13" s="11" t="str">
        <f>"PRU_"&amp;$B$7&amp;"_"&amp;A13</f>
        <v>PRU_PeRe_Afg</v>
      </c>
      <c r="C13" s="1" t="s">
        <v>9</v>
      </c>
      <c r="D13" s="15" t="s">
        <v>745</v>
      </c>
      <c r="E13" s="13">
        <v>1696</v>
      </c>
    </row>
    <row r="14" spans="1:5" ht="15" customHeight="1" x14ac:dyDescent="0.25">
      <c r="A14" s="3" t="s">
        <v>748</v>
      </c>
      <c r="B14" s="11" t="str">
        <f>"PRU_"&amp;$B$7&amp;"_"&amp;A14</f>
        <v>PRU_PeRe_PuTot</v>
      </c>
      <c r="C14" s="4" t="s">
        <v>10</v>
      </c>
      <c r="D14" s="5" t="s">
        <v>747</v>
      </c>
      <c r="E14" s="13">
        <v>11639</v>
      </c>
    </row>
    <row r="15" spans="1:5" ht="15" customHeight="1" x14ac:dyDescent="0.25">
      <c r="A15" s="2"/>
      <c r="C15" s="1"/>
      <c r="D15" s="5" t="s">
        <v>749</v>
      </c>
      <c r="E15" s="2"/>
    </row>
    <row r="16" spans="1:5" ht="15" customHeight="1" x14ac:dyDescent="0.25">
      <c r="A16" s="3" t="s">
        <v>751</v>
      </c>
      <c r="B16" s="11" t="str">
        <f>"PRU_"&amp;$B$7&amp;"_"&amp;A16</f>
        <v>PRU_PeRe_Rep</v>
      </c>
      <c r="C16" s="1" t="s">
        <v>11</v>
      </c>
      <c r="D16" s="15" t="s">
        <v>750</v>
      </c>
      <c r="E16" s="13">
        <v>0</v>
      </c>
    </row>
    <row r="17" spans="1:5" ht="15" customHeight="1" x14ac:dyDescent="0.25">
      <c r="A17" s="3" t="s">
        <v>940</v>
      </c>
      <c r="B17" s="11" t="str">
        <f>"PRU_"&amp;$B$7&amp;"_"&amp;A17</f>
        <v>PRU_PeRe_Best</v>
      </c>
      <c r="C17" s="1" t="s">
        <v>12</v>
      </c>
      <c r="D17" s="15" t="s">
        <v>752</v>
      </c>
      <c r="E17" s="13">
        <v>810</v>
      </c>
    </row>
    <row r="18" spans="1:5" ht="15" customHeight="1" x14ac:dyDescent="0.25">
      <c r="A18" s="3" t="s">
        <v>755</v>
      </c>
      <c r="B18" s="11" t="str">
        <f>"PRU_"&amp;$B$7&amp;"_"&amp;A18</f>
        <v>PRU_PeRe_Dir</v>
      </c>
      <c r="C18" s="1" t="s">
        <v>13</v>
      </c>
      <c r="D18" s="15" t="s">
        <v>754</v>
      </c>
      <c r="E18" s="13">
        <v>5782</v>
      </c>
    </row>
    <row r="19" spans="1:5" ht="15" customHeight="1" x14ac:dyDescent="0.25">
      <c r="A19" s="2"/>
      <c r="C19" s="1"/>
      <c r="D19" s="5" t="s">
        <v>756</v>
      </c>
      <c r="E19" s="2"/>
    </row>
    <row r="20" spans="1:5" ht="15" customHeight="1" x14ac:dyDescent="0.25">
      <c r="A20" s="3" t="s">
        <v>941</v>
      </c>
      <c r="B20" s="11" t="str">
        <f>"PRU_"&amp;$B$7&amp;"_"&amp;A20</f>
        <v>PRU_PeRe_TBest</v>
      </c>
      <c r="C20" s="1" t="s">
        <v>14</v>
      </c>
      <c r="D20" s="15" t="s">
        <v>757</v>
      </c>
      <c r="E20" s="13">
        <v>0</v>
      </c>
    </row>
    <row r="21" spans="1:5" ht="15" customHeight="1" x14ac:dyDescent="0.25">
      <c r="A21" s="2"/>
      <c r="C21" s="1"/>
      <c r="D21" s="15"/>
      <c r="E21" s="2"/>
    </row>
    <row r="22" spans="1:5" ht="15" customHeight="1" x14ac:dyDescent="0.25">
      <c r="A22" s="2"/>
      <c r="C22" s="1"/>
      <c r="D22" s="5" t="s">
        <v>759</v>
      </c>
      <c r="E22" s="2"/>
    </row>
    <row r="23" spans="1:5" ht="28.5" customHeight="1" x14ac:dyDescent="0.25">
      <c r="A23" s="3" t="s">
        <v>761</v>
      </c>
      <c r="B23" s="11" t="str">
        <f t="shared" ref="B23" si="0">"PRU_"&amp;$B$7&amp;"_"&amp;A23</f>
        <v>PRU_PeRe_RhTot</v>
      </c>
      <c r="C23" s="4" t="s">
        <v>21</v>
      </c>
      <c r="D23" s="5" t="s">
        <v>984</v>
      </c>
      <c r="E23" s="13">
        <v>1754</v>
      </c>
    </row>
    <row r="24" spans="1:5" x14ac:dyDescent="0.25"/>
    <row r="25" spans="1:5" hidden="1" x14ac:dyDescent="0.25">
      <c r="D25" s="14"/>
    </row>
  </sheetData>
  <sheetProtection algorithmName="SHA-512" hashValue="+ZJY/jV1wIPM5IF6tY1/aIyJ1EzPKSX+82VlZUzo4hVnjrPNm3+vDhArgHRJS9JIam7z3hQ1KtJo9BgsaOl9Zg==" saltValue="9S8Sz1ragRGHEa1UBvgqp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50.28515625" style="17" customWidth="1"/>
    <col min="4" max="6" width="23.7109375" style="11" customWidth="1"/>
    <col min="7" max="7" width="6.28515625" style="11" customWidth="1"/>
    <col min="8" max="8" width="13.28515625" style="11" hidden="1" customWidth="1"/>
    <col min="9" max="16384" width="9.140625" style="11" hidden="1"/>
  </cols>
  <sheetData>
    <row r="1" spans="1:6" x14ac:dyDescent="0.25">
      <c r="B1" s="81" t="s">
        <v>604</v>
      </c>
      <c r="C1" s="81"/>
    </row>
    <row r="2" spans="1:6" x14ac:dyDescent="0.25"/>
    <row r="3" spans="1:6" x14ac:dyDescent="0.25"/>
    <row r="4" spans="1:6" ht="30" customHeight="1" x14ac:dyDescent="0.25">
      <c r="B4" s="93" t="s">
        <v>986</v>
      </c>
      <c r="C4" s="94"/>
      <c r="D4" s="94"/>
      <c r="E4" s="94"/>
      <c r="F4" s="94"/>
    </row>
    <row r="5" spans="1:6" ht="15" customHeight="1" x14ac:dyDescent="0.25">
      <c r="B5" s="80" t="s">
        <v>765</v>
      </c>
      <c r="C5" s="80"/>
      <c r="D5" s="80"/>
      <c r="E5" s="80"/>
      <c r="F5" s="80"/>
    </row>
    <row r="6" spans="1:6" ht="37.5" customHeight="1" x14ac:dyDescent="0.25">
      <c r="A6" s="14" t="s">
        <v>245</v>
      </c>
      <c r="B6" s="1"/>
      <c r="C6" s="5"/>
      <c r="D6" s="2" t="s">
        <v>942</v>
      </c>
      <c r="E6" s="2" t="s">
        <v>943</v>
      </c>
      <c r="F6" s="2" t="s">
        <v>944</v>
      </c>
    </row>
    <row r="7" spans="1:6" ht="16.5" customHeight="1" x14ac:dyDescent="0.25">
      <c r="A7" s="8" t="s">
        <v>949</v>
      </c>
      <c r="B7" s="1" t="s">
        <v>5</v>
      </c>
      <c r="C7" s="15" t="s">
        <v>945</v>
      </c>
      <c r="D7" s="13">
        <v>2201188</v>
      </c>
      <c r="E7" s="13">
        <v>2301113</v>
      </c>
      <c r="F7" s="13">
        <v>42464</v>
      </c>
    </row>
    <row r="8" spans="1:6" x14ac:dyDescent="0.25">
      <c r="A8" s="8" t="s">
        <v>951</v>
      </c>
      <c r="B8" s="1" t="s">
        <v>6</v>
      </c>
      <c r="C8" s="15" t="s">
        <v>950</v>
      </c>
      <c r="D8" s="13">
        <v>1643056</v>
      </c>
      <c r="E8" s="13">
        <v>1854640</v>
      </c>
      <c r="F8" s="13">
        <v>70473</v>
      </c>
    </row>
    <row r="9" spans="1:6" x14ac:dyDescent="0.25">
      <c r="A9" s="8" t="s">
        <v>953</v>
      </c>
      <c r="B9" s="4" t="s">
        <v>7</v>
      </c>
      <c r="C9" s="5" t="s">
        <v>952</v>
      </c>
      <c r="D9" s="13">
        <v>3844244</v>
      </c>
      <c r="E9" s="13">
        <v>4155753</v>
      </c>
      <c r="F9" s="13">
        <v>112937</v>
      </c>
    </row>
    <row r="10" spans="1:6" x14ac:dyDescent="0.25">
      <c r="A10" s="8" t="s">
        <v>955</v>
      </c>
      <c r="B10" s="1" t="s">
        <v>8</v>
      </c>
      <c r="C10" s="15" t="s">
        <v>954</v>
      </c>
      <c r="D10" s="13">
        <v>0</v>
      </c>
      <c r="E10" s="13">
        <v>0</v>
      </c>
      <c r="F10" s="13">
        <v>0</v>
      </c>
    </row>
    <row r="11" spans="1:6" x14ac:dyDescent="0.25">
      <c r="A11" s="8" t="s">
        <v>957</v>
      </c>
      <c r="B11" s="1" t="s">
        <v>9</v>
      </c>
      <c r="C11" s="15" t="s">
        <v>956</v>
      </c>
      <c r="D11" s="13">
        <v>366853</v>
      </c>
      <c r="E11" s="13">
        <v>327026</v>
      </c>
      <c r="F11" s="13">
        <v>62839</v>
      </c>
    </row>
    <row r="12" spans="1:6" x14ac:dyDescent="0.25">
      <c r="A12" s="8" t="s">
        <v>959</v>
      </c>
      <c r="B12" s="1" t="s">
        <v>10</v>
      </c>
      <c r="C12" s="15" t="s">
        <v>958</v>
      </c>
      <c r="D12" s="13">
        <v>3750</v>
      </c>
      <c r="E12" s="13">
        <v>7050</v>
      </c>
      <c r="F12" s="13">
        <v>3750</v>
      </c>
    </row>
    <row r="13" spans="1:6" x14ac:dyDescent="0.25">
      <c r="A13" s="8" t="s">
        <v>961</v>
      </c>
      <c r="B13" s="1" t="s">
        <v>11</v>
      </c>
      <c r="C13" s="15" t="s">
        <v>960</v>
      </c>
      <c r="D13" s="13">
        <v>2680141</v>
      </c>
      <c r="E13" s="13">
        <v>2357424</v>
      </c>
      <c r="F13" s="13">
        <v>-174529</v>
      </c>
    </row>
    <row r="14" spans="1:6" x14ac:dyDescent="0.25">
      <c r="A14" s="8" t="s">
        <v>963</v>
      </c>
      <c r="B14" s="1" t="s">
        <v>12</v>
      </c>
      <c r="C14" s="15" t="s">
        <v>962</v>
      </c>
      <c r="D14" s="13">
        <v>82148</v>
      </c>
      <c r="E14" s="13">
        <v>319047</v>
      </c>
      <c r="F14" s="13">
        <v>239388</v>
      </c>
    </row>
    <row r="15" spans="1:6" x14ac:dyDescent="0.25">
      <c r="A15" s="8" t="s">
        <v>965</v>
      </c>
      <c r="B15" s="4" t="s">
        <v>13</v>
      </c>
      <c r="C15" s="5" t="s">
        <v>964</v>
      </c>
      <c r="D15" s="13">
        <v>3132892</v>
      </c>
      <c r="E15" s="13">
        <v>3010547</v>
      </c>
      <c r="F15" s="13">
        <v>131448</v>
      </c>
    </row>
    <row r="16" spans="1:6" x14ac:dyDescent="0.25">
      <c r="A16" s="8" t="s">
        <v>967</v>
      </c>
      <c r="B16" s="1" t="s">
        <v>14</v>
      </c>
      <c r="C16" s="15" t="s">
        <v>966</v>
      </c>
      <c r="D16" s="13">
        <v>6352966</v>
      </c>
      <c r="E16" s="13">
        <v>6099101</v>
      </c>
      <c r="F16" s="13">
        <v>-117891</v>
      </c>
    </row>
    <row r="17" spans="1:6" x14ac:dyDescent="0.25">
      <c r="A17" s="8" t="s">
        <v>969</v>
      </c>
      <c r="B17" s="1" t="s">
        <v>15</v>
      </c>
      <c r="C17" s="15" t="s">
        <v>968</v>
      </c>
      <c r="D17" s="13">
        <v>14792327</v>
      </c>
      <c r="E17" s="13">
        <v>15729251</v>
      </c>
      <c r="F17" s="13">
        <v>-881697</v>
      </c>
    </row>
    <row r="18" spans="1:6" x14ac:dyDescent="0.25">
      <c r="A18" s="8" t="s">
        <v>970</v>
      </c>
      <c r="B18" s="1" t="s">
        <v>16</v>
      </c>
      <c r="C18" s="15" t="s">
        <v>779</v>
      </c>
      <c r="D18" s="13">
        <v>3785836</v>
      </c>
      <c r="E18" s="13">
        <v>6176851</v>
      </c>
      <c r="F18" s="13">
        <v>2149386</v>
      </c>
    </row>
    <row r="19" spans="1:6" x14ac:dyDescent="0.25">
      <c r="A19" s="8" t="s">
        <v>972</v>
      </c>
      <c r="B19" s="1" t="s">
        <v>17</v>
      </c>
      <c r="C19" s="15" t="s">
        <v>971</v>
      </c>
      <c r="D19" s="13">
        <v>1511146</v>
      </c>
      <c r="E19" s="13">
        <v>1244383</v>
      </c>
      <c r="F19" s="13">
        <v>-240573</v>
      </c>
    </row>
    <row r="20" spans="1:6" ht="25.5" x14ac:dyDescent="0.25">
      <c r="A20" s="8" t="s">
        <v>974</v>
      </c>
      <c r="B20" s="1" t="s">
        <v>18</v>
      </c>
      <c r="C20" s="15" t="s">
        <v>973</v>
      </c>
      <c r="D20" s="13">
        <v>2036303</v>
      </c>
      <c r="E20" s="13">
        <v>1888733</v>
      </c>
      <c r="F20" s="13">
        <v>-676860</v>
      </c>
    </row>
    <row r="21" spans="1:6" x14ac:dyDescent="0.25">
      <c r="A21" s="8" t="s">
        <v>976</v>
      </c>
      <c r="B21" s="1" t="s">
        <v>19</v>
      </c>
      <c r="C21" s="15" t="s">
        <v>975</v>
      </c>
      <c r="D21" s="13">
        <v>7875230</v>
      </c>
      <c r="E21" s="13">
        <v>8287216</v>
      </c>
      <c r="F21" s="13">
        <v>531033</v>
      </c>
    </row>
    <row r="22" spans="1:6" ht="15" customHeight="1" x14ac:dyDescent="0.25">
      <c r="A22" s="8" t="s">
        <v>978</v>
      </c>
      <c r="B22" s="4" t="s">
        <v>20</v>
      </c>
      <c r="C22" s="5" t="s">
        <v>977</v>
      </c>
      <c r="D22" s="13">
        <v>36353808</v>
      </c>
      <c r="E22" s="13">
        <v>39425535</v>
      </c>
      <c r="F22" s="13">
        <v>763398</v>
      </c>
    </row>
    <row r="23" spans="1:6" x14ac:dyDescent="0.25">
      <c r="A23" s="8" t="s">
        <v>706</v>
      </c>
      <c r="B23" s="1" t="s">
        <v>21</v>
      </c>
      <c r="C23" s="15" t="s">
        <v>979</v>
      </c>
      <c r="D23" s="13">
        <v>1267799</v>
      </c>
      <c r="E23" s="13">
        <v>1283042</v>
      </c>
      <c r="F23" s="13">
        <v>73423</v>
      </c>
    </row>
    <row r="24" spans="1:6" x14ac:dyDescent="0.25">
      <c r="A24" s="8" t="s">
        <v>981</v>
      </c>
      <c r="B24" s="1" t="s">
        <v>22</v>
      </c>
      <c r="C24" s="15" t="s">
        <v>980</v>
      </c>
      <c r="D24" s="13">
        <v>825168</v>
      </c>
      <c r="E24" s="13">
        <v>643791</v>
      </c>
      <c r="F24" s="13">
        <v>-31254</v>
      </c>
    </row>
    <row r="25" spans="1:6" ht="27" customHeight="1" x14ac:dyDescent="0.25">
      <c r="A25" s="8" t="s">
        <v>709</v>
      </c>
      <c r="B25" s="1" t="s">
        <v>23</v>
      </c>
      <c r="C25" s="15" t="s">
        <v>791</v>
      </c>
      <c r="D25" s="13">
        <v>2208313</v>
      </c>
      <c r="E25" s="13">
        <v>1573220</v>
      </c>
      <c r="F25" s="13">
        <v>0</v>
      </c>
    </row>
    <row r="26" spans="1:6" x14ac:dyDescent="0.25"/>
    <row r="27" spans="1:6" hidden="1" x14ac:dyDescent="0.25"/>
    <row r="28" spans="1:6" hidden="1" x14ac:dyDescent="0.25">
      <c r="D28" s="17"/>
    </row>
    <row r="29" spans="1:6" hidden="1" x14ac:dyDescent="0.25">
      <c r="D29" s="16" t="s">
        <v>946</v>
      </c>
      <c r="E29" s="16" t="s">
        <v>947</v>
      </c>
      <c r="F29" s="16" t="s">
        <v>948</v>
      </c>
    </row>
  </sheetData>
  <sheetProtection algorithmName="SHA-512" hashValue="ggXebqlP3lKa2Ct/6lS8EHV2AfkyhRsN1axiAdx9I/1ZJMl1285v7IGolEqtGMfg6F3RkEQrSCXIGY+JnLj2XQ==" saltValue="dWvsp4q3pFkjuKtpS8wKW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1.140625" style="17" customWidth="1"/>
    <col min="4" max="12" width="20.140625" style="11" customWidth="1"/>
    <col min="13" max="13" width="6.28515625" style="11" customWidth="1"/>
    <col min="14" max="14" width="13.28515625" style="11" hidden="1" customWidth="1"/>
    <col min="15" max="16384" width="9.140625" style="11" hidden="1"/>
  </cols>
  <sheetData>
    <row r="1" spans="1:12" x14ac:dyDescent="0.25">
      <c r="B1" s="81" t="s">
        <v>604</v>
      </c>
      <c r="C1" s="81"/>
    </row>
    <row r="2" spans="1:12" x14ac:dyDescent="0.25"/>
    <row r="3" spans="1:12" x14ac:dyDescent="0.25"/>
    <row r="4" spans="1:12" ht="30" customHeight="1" x14ac:dyDescent="0.25">
      <c r="B4" s="93" t="s">
        <v>987</v>
      </c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1:12" ht="14.25" customHeight="1" x14ac:dyDescent="0.25">
      <c r="B5" s="80" t="s">
        <v>905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54" customHeight="1" x14ac:dyDescent="0.25">
      <c r="A6" s="14" t="s">
        <v>245</v>
      </c>
      <c r="B6" s="1"/>
      <c r="C6" s="5"/>
      <c r="D6" s="2" t="s">
        <v>906</v>
      </c>
      <c r="E6" s="2" t="s">
        <v>907</v>
      </c>
      <c r="F6" s="2" t="s">
        <v>908</v>
      </c>
      <c r="G6" s="2" t="s">
        <v>909</v>
      </c>
      <c r="H6" s="2" t="s">
        <v>910</v>
      </c>
      <c r="I6" s="2" t="s">
        <v>911</v>
      </c>
      <c r="J6" s="2" t="s">
        <v>912</v>
      </c>
      <c r="K6" s="2" t="s">
        <v>913</v>
      </c>
      <c r="L6" s="2" t="s">
        <v>914</v>
      </c>
    </row>
    <row r="7" spans="1:12" ht="16.5" customHeight="1" x14ac:dyDescent="0.25">
      <c r="A7" s="8" t="s">
        <v>924</v>
      </c>
      <c r="B7" s="1" t="s">
        <v>5</v>
      </c>
      <c r="C7" s="15" t="s">
        <v>915</v>
      </c>
      <c r="D7" s="13">
        <v>2469</v>
      </c>
      <c r="E7" s="13">
        <v>7124</v>
      </c>
      <c r="F7" s="13">
        <v>1286181</v>
      </c>
      <c r="G7" s="13">
        <v>682</v>
      </c>
      <c r="H7" s="13">
        <v>106271</v>
      </c>
      <c r="I7" s="13">
        <v>1939</v>
      </c>
      <c r="J7" s="13">
        <v>270003</v>
      </c>
      <c r="K7" s="13">
        <v>393</v>
      </c>
      <c r="L7" s="13">
        <v>7176</v>
      </c>
    </row>
    <row r="8" spans="1:12" x14ac:dyDescent="0.25">
      <c r="A8" s="8" t="s">
        <v>926</v>
      </c>
      <c r="B8" s="1" t="s">
        <v>6</v>
      </c>
      <c r="C8" s="15" t="s">
        <v>925</v>
      </c>
      <c r="D8" s="13">
        <v>0</v>
      </c>
      <c r="E8" s="13">
        <v>235</v>
      </c>
      <c r="F8" s="13">
        <v>62930</v>
      </c>
      <c r="G8" s="13">
        <v>12</v>
      </c>
      <c r="H8" s="13">
        <v>2226</v>
      </c>
      <c r="I8" s="13">
        <v>127</v>
      </c>
      <c r="J8" s="13">
        <v>27684</v>
      </c>
      <c r="K8" s="13">
        <v>22</v>
      </c>
      <c r="L8" s="13">
        <v>568</v>
      </c>
    </row>
    <row r="9" spans="1:12" x14ac:dyDescent="0.25">
      <c r="A9" s="8" t="s">
        <v>928</v>
      </c>
      <c r="B9" s="1" t="s">
        <v>7</v>
      </c>
      <c r="C9" s="15" t="s">
        <v>927</v>
      </c>
      <c r="D9" s="15"/>
      <c r="E9" s="15"/>
      <c r="F9" s="13">
        <v>11780</v>
      </c>
      <c r="G9" s="15"/>
      <c r="H9" s="13">
        <v>1142</v>
      </c>
      <c r="I9" s="15"/>
      <c r="J9" s="13">
        <v>3339</v>
      </c>
      <c r="K9" s="15"/>
      <c r="L9" s="13">
        <v>117</v>
      </c>
    </row>
    <row r="10" spans="1:12" x14ac:dyDescent="0.25">
      <c r="A10" s="8" t="s">
        <v>930</v>
      </c>
      <c r="B10" s="1" t="s">
        <v>8</v>
      </c>
      <c r="C10" s="25" t="s">
        <v>929</v>
      </c>
      <c r="D10" s="13">
        <v>241</v>
      </c>
      <c r="E10" s="13">
        <v>3</v>
      </c>
      <c r="F10" s="13">
        <v>1458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x14ac:dyDescent="0.25">
      <c r="A11" s="8" t="s">
        <v>932</v>
      </c>
      <c r="B11" s="1" t="s">
        <v>9</v>
      </c>
      <c r="C11" s="25" t="s">
        <v>931</v>
      </c>
      <c r="D11" s="13">
        <v>3</v>
      </c>
      <c r="E11" s="13">
        <v>227</v>
      </c>
      <c r="F11" s="13">
        <v>42283</v>
      </c>
      <c r="G11" s="13">
        <v>26</v>
      </c>
      <c r="H11" s="13">
        <v>4154</v>
      </c>
      <c r="I11" s="13">
        <v>120</v>
      </c>
      <c r="J11" s="13">
        <v>18073</v>
      </c>
      <c r="K11" s="13">
        <v>0</v>
      </c>
      <c r="L11" s="13">
        <v>0</v>
      </c>
    </row>
    <row r="12" spans="1:12" x14ac:dyDescent="0.25">
      <c r="A12" s="8" t="s">
        <v>934</v>
      </c>
      <c r="B12" s="1" t="s">
        <v>10</v>
      </c>
      <c r="C12" s="25" t="s">
        <v>933</v>
      </c>
      <c r="D12" s="13">
        <v>6</v>
      </c>
      <c r="E12" s="13">
        <v>2</v>
      </c>
      <c r="F12" s="13">
        <v>569</v>
      </c>
      <c r="G12" s="13">
        <v>2</v>
      </c>
      <c r="H12" s="13">
        <v>547</v>
      </c>
      <c r="I12" s="13">
        <v>0</v>
      </c>
      <c r="J12" s="13">
        <v>0</v>
      </c>
      <c r="K12" s="13">
        <v>78</v>
      </c>
      <c r="L12" s="13">
        <v>1739</v>
      </c>
    </row>
    <row r="13" spans="1:12" x14ac:dyDescent="0.25">
      <c r="A13" s="8" t="s">
        <v>936</v>
      </c>
      <c r="B13" s="1" t="s">
        <v>11</v>
      </c>
      <c r="C13" s="15" t="s">
        <v>935</v>
      </c>
      <c r="D13" s="13">
        <v>2219</v>
      </c>
      <c r="E13" s="13">
        <v>7127</v>
      </c>
      <c r="F13" s="13">
        <v>1316582</v>
      </c>
      <c r="G13" s="13">
        <v>666</v>
      </c>
      <c r="H13" s="13">
        <v>104938</v>
      </c>
      <c r="I13" s="13">
        <v>1946</v>
      </c>
      <c r="J13" s="13">
        <v>282953</v>
      </c>
      <c r="K13" s="13">
        <v>337</v>
      </c>
      <c r="L13" s="13">
        <v>6122</v>
      </c>
    </row>
    <row r="14" spans="1:12" x14ac:dyDescent="0.25"/>
    <row r="15" spans="1:12" hidden="1" x14ac:dyDescent="0.25"/>
    <row r="16" spans="1:12" hidden="1" x14ac:dyDescent="0.25">
      <c r="D16" s="17"/>
    </row>
    <row r="17" spans="4:12" hidden="1" x14ac:dyDescent="0.25">
      <c r="D17" s="16" t="s">
        <v>876</v>
      </c>
      <c r="E17" s="16" t="s">
        <v>916</v>
      </c>
      <c r="F17" s="16" t="s">
        <v>917</v>
      </c>
      <c r="G17" s="16" t="s">
        <v>918</v>
      </c>
      <c r="H17" s="16" t="s">
        <v>919</v>
      </c>
      <c r="I17" s="16" t="s">
        <v>920</v>
      </c>
      <c r="J17" s="16" t="s">
        <v>921</v>
      </c>
      <c r="K17" s="16" t="s">
        <v>922</v>
      </c>
      <c r="L17" s="16" t="s">
        <v>923</v>
      </c>
    </row>
  </sheetData>
  <sheetProtection algorithmName="SHA-512" hashValue="/UnMOb+FrZ83IOiQSqi5u9kwyHtTCXOUgnyJKTz4ysseMgqZ5R235RfnQHt739/8ROSlx3C8yF+5vxYNExEmiQ==" saltValue="08N1nDhasRTZeg129G8MJw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7109375" style="11" customWidth="1"/>
    <col min="2" max="2" width="28.42578125" style="11" customWidth="1"/>
    <col min="3" max="3" width="17.28515625" style="11" customWidth="1"/>
    <col min="4" max="4" width="3.140625" style="26" customWidth="1"/>
    <col min="5" max="6" width="8.5703125" style="11" hidden="1" customWidth="1"/>
    <col min="7" max="7" width="12" style="11" hidden="1" customWidth="1"/>
    <col min="8" max="8" width="11.5703125" style="11" hidden="1" customWidth="1"/>
    <col min="9" max="9" width="10.140625" style="11" hidden="1" customWidth="1"/>
    <col min="10" max="10" width="9.7109375" style="11" hidden="1" customWidth="1"/>
    <col min="11" max="256" width="9.140625" style="11" hidden="1" customWidth="1"/>
    <col min="257" max="257" width="5.7109375" style="11" hidden="1" customWidth="1"/>
    <col min="258" max="258" width="37.7109375" style="11" hidden="1" customWidth="1"/>
    <col min="259" max="259" width="9.140625" style="11" hidden="1" customWidth="1"/>
    <col min="260" max="260" width="3.140625" style="11" hidden="1" customWidth="1"/>
    <col min="261" max="512" width="9.140625" style="11" hidden="1" customWidth="1"/>
    <col min="513" max="513" width="5.7109375" style="11" hidden="1" customWidth="1"/>
    <col min="514" max="514" width="37.7109375" style="11" hidden="1" customWidth="1"/>
    <col min="515" max="515" width="9.140625" style="11" hidden="1" customWidth="1"/>
    <col min="516" max="516" width="3.140625" style="11" hidden="1" customWidth="1"/>
    <col min="517" max="768" width="9.140625" style="11" hidden="1" customWidth="1"/>
    <col min="769" max="769" width="5.7109375" style="11" hidden="1" customWidth="1"/>
    <col min="770" max="770" width="37.7109375" style="11" hidden="1" customWidth="1"/>
    <col min="771" max="771" width="9.140625" style="11" hidden="1" customWidth="1"/>
    <col min="772" max="772" width="3.140625" style="11" hidden="1" customWidth="1"/>
    <col min="773" max="1024" width="9.140625" style="11" hidden="1"/>
    <col min="1025" max="1025" width="5.7109375" style="11" hidden="1" customWidth="1"/>
    <col min="1026" max="1026" width="37.7109375" style="11" hidden="1" customWidth="1"/>
    <col min="1027" max="1027" width="9.140625" style="11" hidden="1" customWidth="1"/>
    <col min="1028" max="1028" width="3.140625" style="11" hidden="1" customWidth="1"/>
    <col min="1029" max="1280" width="9.140625" style="11" hidden="1" customWidth="1"/>
    <col min="1281" max="1281" width="5.7109375" style="11" hidden="1" customWidth="1"/>
    <col min="1282" max="1282" width="37.7109375" style="11" hidden="1" customWidth="1"/>
    <col min="1283" max="1283" width="9.140625" style="11" hidden="1" customWidth="1"/>
    <col min="1284" max="1284" width="3.140625" style="11" hidden="1" customWidth="1"/>
    <col min="1285" max="1536" width="9.140625" style="11" hidden="1" customWidth="1"/>
    <col min="1537" max="1537" width="5.7109375" style="11" hidden="1" customWidth="1"/>
    <col min="1538" max="1538" width="37.7109375" style="11" hidden="1" customWidth="1"/>
    <col min="1539" max="1539" width="9.140625" style="11" hidden="1" customWidth="1"/>
    <col min="1540" max="1540" width="3.140625" style="11" hidden="1" customWidth="1"/>
    <col min="1541" max="1792" width="9.140625" style="11" hidden="1" customWidth="1"/>
    <col min="1793" max="1793" width="5.7109375" style="11" hidden="1" customWidth="1"/>
    <col min="1794" max="1794" width="37.7109375" style="11" hidden="1" customWidth="1"/>
    <col min="1795" max="1795" width="9.140625" style="11" hidden="1" customWidth="1"/>
    <col min="1796" max="1796" width="3.140625" style="11" hidden="1" customWidth="1"/>
    <col min="1797" max="2048" width="9.140625" style="11" hidden="1"/>
    <col min="2049" max="2049" width="5.7109375" style="11" hidden="1" customWidth="1"/>
    <col min="2050" max="2050" width="37.7109375" style="11" hidden="1" customWidth="1"/>
    <col min="2051" max="2051" width="9.140625" style="11" hidden="1" customWidth="1"/>
    <col min="2052" max="2052" width="3.140625" style="11" hidden="1" customWidth="1"/>
    <col min="2053" max="2304" width="9.140625" style="11" hidden="1" customWidth="1"/>
    <col min="2305" max="2305" width="5.7109375" style="11" hidden="1" customWidth="1"/>
    <col min="2306" max="2306" width="37.7109375" style="11" hidden="1" customWidth="1"/>
    <col min="2307" max="2307" width="9.140625" style="11" hidden="1" customWidth="1"/>
    <col min="2308" max="2308" width="3.140625" style="11" hidden="1" customWidth="1"/>
    <col min="2309" max="2560" width="9.140625" style="11" hidden="1" customWidth="1"/>
    <col min="2561" max="2561" width="5.7109375" style="11" hidden="1" customWidth="1"/>
    <col min="2562" max="2562" width="37.7109375" style="11" hidden="1" customWidth="1"/>
    <col min="2563" max="2563" width="9.140625" style="11" hidden="1" customWidth="1"/>
    <col min="2564" max="2564" width="3.140625" style="11" hidden="1" customWidth="1"/>
    <col min="2565" max="2816" width="9.140625" style="11" hidden="1" customWidth="1"/>
    <col min="2817" max="2817" width="5.7109375" style="11" hidden="1" customWidth="1"/>
    <col min="2818" max="2818" width="37.7109375" style="11" hidden="1" customWidth="1"/>
    <col min="2819" max="2819" width="9.140625" style="11" hidden="1" customWidth="1"/>
    <col min="2820" max="2820" width="3.140625" style="11" hidden="1" customWidth="1"/>
    <col min="2821" max="3072" width="9.140625" style="11" hidden="1"/>
    <col min="3073" max="3073" width="5.7109375" style="11" hidden="1" customWidth="1"/>
    <col min="3074" max="3074" width="37.7109375" style="11" hidden="1" customWidth="1"/>
    <col min="3075" max="3075" width="9.140625" style="11" hidden="1" customWidth="1"/>
    <col min="3076" max="3076" width="3.140625" style="11" hidden="1" customWidth="1"/>
    <col min="3077" max="3328" width="9.140625" style="11" hidden="1" customWidth="1"/>
    <col min="3329" max="3329" width="5.7109375" style="11" hidden="1" customWidth="1"/>
    <col min="3330" max="3330" width="37.7109375" style="11" hidden="1" customWidth="1"/>
    <col min="3331" max="3331" width="9.140625" style="11" hidden="1" customWidth="1"/>
    <col min="3332" max="3332" width="3.140625" style="11" hidden="1" customWidth="1"/>
    <col min="3333" max="3584" width="9.140625" style="11" hidden="1" customWidth="1"/>
    <col min="3585" max="3585" width="5.7109375" style="11" hidden="1" customWidth="1"/>
    <col min="3586" max="3586" width="37.7109375" style="11" hidden="1" customWidth="1"/>
    <col min="3587" max="3587" width="9.140625" style="11" hidden="1" customWidth="1"/>
    <col min="3588" max="3588" width="3.140625" style="11" hidden="1" customWidth="1"/>
    <col min="3589" max="3840" width="9.140625" style="11" hidden="1" customWidth="1"/>
    <col min="3841" max="3841" width="5.7109375" style="11" hidden="1" customWidth="1"/>
    <col min="3842" max="3842" width="37.7109375" style="11" hidden="1" customWidth="1"/>
    <col min="3843" max="3843" width="9.140625" style="11" hidden="1" customWidth="1"/>
    <col min="3844" max="3844" width="3.140625" style="11" hidden="1" customWidth="1"/>
    <col min="3845" max="4096" width="9.140625" style="11" hidden="1"/>
    <col min="4097" max="4097" width="5.7109375" style="11" hidden="1" customWidth="1"/>
    <col min="4098" max="4098" width="37.7109375" style="11" hidden="1" customWidth="1"/>
    <col min="4099" max="4099" width="9.140625" style="11" hidden="1" customWidth="1"/>
    <col min="4100" max="4100" width="3.140625" style="11" hidden="1" customWidth="1"/>
    <col min="4101" max="4352" width="9.140625" style="11" hidden="1" customWidth="1"/>
    <col min="4353" max="4353" width="5.7109375" style="11" hidden="1" customWidth="1"/>
    <col min="4354" max="4354" width="37.7109375" style="11" hidden="1" customWidth="1"/>
    <col min="4355" max="4355" width="9.140625" style="11" hidden="1" customWidth="1"/>
    <col min="4356" max="4356" width="3.140625" style="11" hidden="1" customWidth="1"/>
    <col min="4357" max="4608" width="9.140625" style="11" hidden="1" customWidth="1"/>
    <col min="4609" max="4609" width="5.7109375" style="11" hidden="1" customWidth="1"/>
    <col min="4610" max="4610" width="37.7109375" style="11" hidden="1" customWidth="1"/>
    <col min="4611" max="4611" width="9.140625" style="11" hidden="1" customWidth="1"/>
    <col min="4612" max="4612" width="3.140625" style="11" hidden="1" customWidth="1"/>
    <col min="4613" max="4864" width="9.140625" style="11" hidden="1" customWidth="1"/>
    <col min="4865" max="4865" width="5.7109375" style="11" hidden="1" customWidth="1"/>
    <col min="4866" max="4866" width="37.7109375" style="11" hidden="1" customWidth="1"/>
    <col min="4867" max="4867" width="9.140625" style="11" hidden="1" customWidth="1"/>
    <col min="4868" max="4868" width="3.140625" style="11" hidden="1" customWidth="1"/>
    <col min="4869" max="5120" width="9.140625" style="11" hidden="1"/>
    <col min="5121" max="5121" width="5.7109375" style="11" hidden="1" customWidth="1"/>
    <col min="5122" max="5122" width="37.7109375" style="11" hidden="1" customWidth="1"/>
    <col min="5123" max="5123" width="9.140625" style="11" hidden="1" customWidth="1"/>
    <col min="5124" max="5124" width="3.140625" style="11" hidden="1" customWidth="1"/>
    <col min="5125" max="5376" width="9.140625" style="11" hidden="1" customWidth="1"/>
    <col min="5377" max="5377" width="5.7109375" style="11" hidden="1" customWidth="1"/>
    <col min="5378" max="5378" width="37.7109375" style="11" hidden="1" customWidth="1"/>
    <col min="5379" max="5379" width="9.140625" style="11" hidden="1" customWidth="1"/>
    <col min="5380" max="5380" width="3.140625" style="11" hidden="1" customWidth="1"/>
    <col min="5381" max="5632" width="9.140625" style="11" hidden="1" customWidth="1"/>
    <col min="5633" max="5633" width="5.7109375" style="11" hidden="1" customWidth="1"/>
    <col min="5634" max="5634" width="37.7109375" style="11" hidden="1" customWidth="1"/>
    <col min="5635" max="5635" width="9.140625" style="11" hidden="1" customWidth="1"/>
    <col min="5636" max="5636" width="3.140625" style="11" hidden="1" customWidth="1"/>
    <col min="5637" max="5888" width="9.140625" style="11" hidden="1" customWidth="1"/>
    <col min="5889" max="5889" width="5.7109375" style="11" hidden="1" customWidth="1"/>
    <col min="5890" max="5890" width="37.7109375" style="11" hidden="1" customWidth="1"/>
    <col min="5891" max="5891" width="9.140625" style="11" hidden="1" customWidth="1"/>
    <col min="5892" max="5892" width="3.140625" style="11" hidden="1" customWidth="1"/>
    <col min="5893" max="6144" width="9.140625" style="11" hidden="1"/>
    <col min="6145" max="6145" width="5.7109375" style="11" hidden="1" customWidth="1"/>
    <col min="6146" max="6146" width="37.7109375" style="11" hidden="1" customWidth="1"/>
    <col min="6147" max="6147" width="9.140625" style="11" hidden="1" customWidth="1"/>
    <col min="6148" max="6148" width="3.140625" style="11" hidden="1" customWidth="1"/>
    <col min="6149" max="6400" width="9.140625" style="11" hidden="1" customWidth="1"/>
    <col min="6401" max="6401" width="5.7109375" style="11" hidden="1" customWidth="1"/>
    <col min="6402" max="6402" width="37.7109375" style="11" hidden="1" customWidth="1"/>
    <col min="6403" max="6403" width="9.140625" style="11" hidden="1" customWidth="1"/>
    <col min="6404" max="6404" width="3.140625" style="11" hidden="1" customWidth="1"/>
    <col min="6405" max="6656" width="9.140625" style="11" hidden="1" customWidth="1"/>
    <col min="6657" max="6657" width="5.7109375" style="11" hidden="1" customWidth="1"/>
    <col min="6658" max="6658" width="37.7109375" style="11" hidden="1" customWidth="1"/>
    <col min="6659" max="6659" width="9.140625" style="11" hidden="1" customWidth="1"/>
    <col min="6660" max="6660" width="3.140625" style="11" hidden="1" customWidth="1"/>
    <col min="6661" max="6912" width="9.140625" style="11" hidden="1" customWidth="1"/>
    <col min="6913" max="6913" width="5.7109375" style="11" hidden="1" customWidth="1"/>
    <col min="6914" max="6914" width="37.7109375" style="11" hidden="1" customWidth="1"/>
    <col min="6915" max="6915" width="9.140625" style="11" hidden="1" customWidth="1"/>
    <col min="6916" max="6916" width="3.140625" style="11" hidden="1" customWidth="1"/>
    <col min="6917" max="7168" width="9.140625" style="11" hidden="1"/>
    <col min="7169" max="7169" width="5.7109375" style="11" hidden="1" customWidth="1"/>
    <col min="7170" max="7170" width="37.7109375" style="11" hidden="1" customWidth="1"/>
    <col min="7171" max="7171" width="9.140625" style="11" hidden="1" customWidth="1"/>
    <col min="7172" max="7172" width="3.140625" style="11" hidden="1" customWidth="1"/>
    <col min="7173" max="7424" width="9.140625" style="11" hidden="1" customWidth="1"/>
    <col min="7425" max="7425" width="5.7109375" style="11" hidden="1" customWidth="1"/>
    <col min="7426" max="7426" width="37.7109375" style="11" hidden="1" customWidth="1"/>
    <col min="7427" max="7427" width="9.140625" style="11" hidden="1" customWidth="1"/>
    <col min="7428" max="7428" width="3.140625" style="11" hidden="1" customWidth="1"/>
    <col min="7429" max="7680" width="9.140625" style="11" hidden="1" customWidth="1"/>
    <col min="7681" max="7681" width="5.7109375" style="11" hidden="1" customWidth="1"/>
    <col min="7682" max="7682" width="37.7109375" style="11" hidden="1" customWidth="1"/>
    <col min="7683" max="7683" width="9.140625" style="11" hidden="1" customWidth="1"/>
    <col min="7684" max="7684" width="3.140625" style="11" hidden="1" customWidth="1"/>
    <col min="7685" max="7936" width="9.140625" style="11" hidden="1" customWidth="1"/>
    <col min="7937" max="7937" width="5.7109375" style="11" hidden="1" customWidth="1"/>
    <col min="7938" max="7938" width="37.7109375" style="11" hidden="1" customWidth="1"/>
    <col min="7939" max="7939" width="9.140625" style="11" hidden="1" customWidth="1"/>
    <col min="7940" max="7940" width="3.140625" style="11" hidden="1" customWidth="1"/>
    <col min="7941" max="8192" width="9.140625" style="11" hidden="1"/>
    <col min="8193" max="8193" width="5.7109375" style="11" hidden="1" customWidth="1"/>
    <col min="8194" max="8194" width="37.7109375" style="11" hidden="1" customWidth="1"/>
    <col min="8195" max="8195" width="9.140625" style="11" hidden="1" customWidth="1"/>
    <col min="8196" max="8196" width="3.140625" style="11" hidden="1" customWidth="1"/>
    <col min="8197" max="8448" width="9.140625" style="11" hidden="1" customWidth="1"/>
    <col min="8449" max="8449" width="5.7109375" style="11" hidden="1" customWidth="1"/>
    <col min="8450" max="8450" width="37.7109375" style="11" hidden="1" customWidth="1"/>
    <col min="8451" max="8451" width="9.140625" style="11" hidden="1" customWidth="1"/>
    <col min="8452" max="8452" width="3.140625" style="11" hidden="1" customWidth="1"/>
    <col min="8453" max="8704" width="9.140625" style="11" hidden="1" customWidth="1"/>
    <col min="8705" max="8705" width="5.7109375" style="11" hidden="1" customWidth="1"/>
    <col min="8706" max="8706" width="37.7109375" style="11" hidden="1" customWidth="1"/>
    <col min="8707" max="8707" width="9.140625" style="11" hidden="1" customWidth="1"/>
    <col min="8708" max="8708" width="3.140625" style="11" hidden="1" customWidth="1"/>
    <col min="8709" max="8960" width="9.140625" style="11" hidden="1" customWidth="1"/>
    <col min="8961" max="8961" width="5.7109375" style="11" hidden="1" customWidth="1"/>
    <col min="8962" max="8962" width="37.7109375" style="11" hidden="1" customWidth="1"/>
    <col min="8963" max="8963" width="9.140625" style="11" hidden="1" customWidth="1"/>
    <col min="8964" max="8964" width="3.140625" style="11" hidden="1" customWidth="1"/>
    <col min="8965" max="9216" width="9.140625" style="11" hidden="1"/>
    <col min="9217" max="9217" width="5.7109375" style="11" hidden="1" customWidth="1"/>
    <col min="9218" max="9218" width="37.7109375" style="11" hidden="1" customWidth="1"/>
    <col min="9219" max="9219" width="9.140625" style="11" hidden="1" customWidth="1"/>
    <col min="9220" max="9220" width="3.140625" style="11" hidden="1" customWidth="1"/>
    <col min="9221" max="9472" width="9.140625" style="11" hidden="1" customWidth="1"/>
    <col min="9473" max="9473" width="5.7109375" style="11" hidden="1" customWidth="1"/>
    <col min="9474" max="9474" width="37.7109375" style="11" hidden="1" customWidth="1"/>
    <col min="9475" max="9475" width="9.140625" style="11" hidden="1" customWidth="1"/>
    <col min="9476" max="9476" width="3.140625" style="11" hidden="1" customWidth="1"/>
    <col min="9477" max="9728" width="9.140625" style="11" hidden="1" customWidth="1"/>
    <col min="9729" max="9729" width="5.7109375" style="11" hidden="1" customWidth="1"/>
    <col min="9730" max="9730" width="37.7109375" style="11" hidden="1" customWidth="1"/>
    <col min="9731" max="9731" width="9.140625" style="11" hidden="1" customWidth="1"/>
    <col min="9732" max="9732" width="3.140625" style="11" hidden="1" customWidth="1"/>
    <col min="9733" max="9984" width="9.140625" style="11" hidden="1" customWidth="1"/>
    <col min="9985" max="9985" width="5.7109375" style="11" hidden="1" customWidth="1"/>
    <col min="9986" max="9986" width="37.7109375" style="11" hidden="1" customWidth="1"/>
    <col min="9987" max="9987" width="9.140625" style="11" hidden="1" customWidth="1"/>
    <col min="9988" max="9988" width="3.140625" style="11" hidden="1" customWidth="1"/>
    <col min="9989" max="10240" width="9.140625" style="11" hidden="1"/>
    <col min="10241" max="10241" width="5.7109375" style="11" hidden="1" customWidth="1"/>
    <col min="10242" max="10242" width="37.7109375" style="11" hidden="1" customWidth="1"/>
    <col min="10243" max="10243" width="9.140625" style="11" hidden="1" customWidth="1"/>
    <col min="10244" max="10244" width="3.140625" style="11" hidden="1" customWidth="1"/>
    <col min="10245" max="10496" width="9.140625" style="11" hidden="1" customWidth="1"/>
    <col min="10497" max="10497" width="5.7109375" style="11" hidden="1" customWidth="1"/>
    <col min="10498" max="10498" width="37.7109375" style="11" hidden="1" customWidth="1"/>
    <col min="10499" max="10499" width="9.140625" style="11" hidden="1" customWidth="1"/>
    <col min="10500" max="10500" width="3.140625" style="11" hidden="1" customWidth="1"/>
    <col min="10501" max="10752" width="9.140625" style="11" hidden="1" customWidth="1"/>
    <col min="10753" max="10753" width="5.7109375" style="11" hidden="1" customWidth="1"/>
    <col min="10754" max="10754" width="37.7109375" style="11" hidden="1" customWidth="1"/>
    <col min="10755" max="10755" width="9.140625" style="11" hidden="1" customWidth="1"/>
    <col min="10756" max="10756" width="3.140625" style="11" hidden="1" customWidth="1"/>
    <col min="10757" max="11008" width="9.140625" style="11" hidden="1" customWidth="1"/>
    <col min="11009" max="11009" width="5.7109375" style="11" hidden="1" customWidth="1"/>
    <col min="11010" max="11010" width="37.7109375" style="11" hidden="1" customWidth="1"/>
    <col min="11011" max="11011" width="9.140625" style="11" hidden="1" customWidth="1"/>
    <col min="11012" max="11012" width="3.140625" style="11" hidden="1" customWidth="1"/>
    <col min="11013" max="11264" width="9.140625" style="11" hidden="1"/>
    <col min="11265" max="11265" width="5.7109375" style="11" hidden="1" customWidth="1"/>
    <col min="11266" max="11266" width="37.7109375" style="11" hidden="1" customWidth="1"/>
    <col min="11267" max="11267" width="9.140625" style="11" hidden="1" customWidth="1"/>
    <col min="11268" max="11268" width="3.140625" style="11" hidden="1" customWidth="1"/>
    <col min="11269" max="11520" width="9.140625" style="11" hidden="1" customWidth="1"/>
    <col min="11521" max="11521" width="5.7109375" style="11" hidden="1" customWidth="1"/>
    <col min="11522" max="11522" width="37.7109375" style="11" hidden="1" customWidth="1"/>
    <col min="11523" max="11523" width="9.140625" style="11" hidden="1" customWidth="1"/>
    <col min="11524" max="11524" width="3.140625" style="11" hidden="1" customWidth="1"/>
    <col min="11525" max="11776" width="9.140625" style="11" hidden="1" customWidth="1"/>
    <col min="11777" max="11777" width="5.7109375" style="11" hidden="1" customWidth="1"/>
    <col min="11778" max="11778" width="37.7109375" style="11" hidden="1" customWidth="1"/>
    <col min="11779" max="11779" width="9.140625" style="11" hidden="1" customWidth="1"/>
    <col min="11780" max="11780" width="3.140625" style="11" hidden="1" customWidth="1"/>
    <col min="11781" max="12032" width="9.140625" style="11" hidden="1" customWidth="1"/>
    <col min="12033" max="12033" width="5.7109375" style="11" hidden="1" customWidth="1"/>
    <col min="12034" max="12034" width="37.7109375" style="11" hidden="1" customWidth="1"/>
    <col min="12035" max="12035" width="9.140625" style="11" hidden="1" customWidth="1"/>
    <col min="12036" max="12036" width="3.140625" style="11" hidden="1" customWidth="1"/>
    <col min="12037" max="12288" width="9.140625" style="11" hidden="1"/>
    <col min="12289" max="12289" width="5.7109375" style="11" hidden="1" customWidth="1"/>
    <col min="12290" max="12290" width="37.7109375" style="11" hidden="1" customWidth="1"/>
    <col min="12291" max="12291" width="9.140625" style="11" hidden="1" customWidth="1"/>
    <col min="12292" max="12292" width="3.140625" style="11" hidden="1" customWidth="1"/>
    <col min="12293" max="12544" width="9.140625" style="11" hidden="1" customWidth="1"/>
    <col min="12545" max="12545" width="5.7109375" style="11" hidden="1" customWidth="1"/>
    <col min="12546" max="12546" width="37.7109375" style="11" hidden="1" customWidth="1"/>
    <col min="12547" max="12547" width="9.140625" style="11" hidden="1" customWidth="1"/>
    <col min="12548" max="12548" width="3.140625" style="11" hidden="1" customWidth="1"/>
    <col min="12549" max="12800" width="9.140625" style="11" hidden="1" customWidth="1"/>
    <col min="12801" max="12801" width="5.7109375" style="11" hidden="1" customWidth="1"/>
    <col min="12802" max="12802" width="37.7109375" style="11" hidden="1" customWidth="1"/>
    <col min="12803" max="12803" width="9.140625" style="11" hidden="1" customWidth="1"/>
    <col min="12804" max="12804" width="3.140625" style="11" hidden="1" customWidth="1"/>
    <col min="12805" max="13056" width="9.140625" style="11" hidden="1" customWidth="1"/>
    <col min="13057" max="13057" width="5.7109375" style="11" hidden="1" customWidth="1"/>
    <col min="13058" max="13058" width="37.7109375" style="11" hidden="1" customWidth="1"/>
    <col min="13059" max="13059" width="9.140625" style="11" hidden="1" customWidth="1"/>
    <col min="13060" max="13060" width="3.140625" style="11" hidden="1" customWidth="1"/>
    <col min="13061" max="13312" width="9.140625" style="11" hidden="1"/>
    <col min="13313" max="13313" width="5.7109375" style="11" hidden="1" customWidth="1"/>
    <col min="13314" max="13314" width="37.7109375" style="11" hidden="1" customWidth="1"/>
    <col min="13315" max="13315" width="9.140625" style="11" hidden="1" customWidth="1"/>
    <col min="13316" max="13316" width="3.140625" style="11" hidden="1" customWidth="1"/>
    <col min="13317" max="13568" width="9.140625" style="11" hidden="1" customWidth="1"/>
    <col min="13569" max="13569" width="5.7109375" style="11" hidden="1" customWidth="1"/>
    <col min="13570" max="13570" width="37.7109375" style="11" hidden="1" customWidth="1"/>
    <col min="13571" max="13571" width="9.140625" style="11" hidden="1" customWidth="1"/>
    <col min="13572" max="13572" width="3.140625" style="11" hidden="1" customWidth="1"/>
    <col min="13573" max="13824" width="9.140625" style="11" hidden="1" customWidth="1"/>
    <col min="13825" max="13825" width="5.7109375" style="11" hidden="1" customWidth="1"/>
    <col min="13826" max="13826" width="37.7109375" style="11" hidden="1" customWidth="1"/>
    <col min="13827" max="13827" width="9.140625" style="11" hidden="1" customWidth="1"/>
    <col min="13828" max="13828" width="3.140625" style="11" hidden="1" customWidth="1"/>
    <col min="13829" max="14080" width="9.140625" style="11" hidden="1" customWidth="1"/>
    <col min="14081" max="14081" width="5.7109375" style="11" hidden="1" customWidth="1"/>
    <col min="14082" max="14082" width="37.7109375" style="11" hidden="1" customWidth="1"/>
    <col min="14083" max="14083" width="9.140625" style="11" hidden="1" customWidth="1"/>
    <col min="14084" max="14084" width="3.140625" style="11" hidden="1" customWidth="1"/>
    <col min="14085" max="14336" width="9.140625" style="11" hidden="1"/>
    <col min="14337" max="14337" width="5.7109375" style="11" hidden="1" customWidth="1"/>
    <col min="14338" max="14338" width="37.7109375" style="11" hidden="1" customWidth="1"/>
    <col min="14339" max="14339" width="9.140625" style="11" hidden="1" customWidth="1"/>
    <col min="14340" max="14340" width="3.140625" style="11" hidden="1" customWidth="1"/>
    <col min="14341" max="14592" width="9.140625" style="11" hidden="1" customWidth="1"/>
    <col min="14593" max="14593" width="5.7109375" style="11" hidden="1" customWidth="1"/>
    <col min="14594" max="14594" width="37.7109375" style="11" hidden="1" customWidth="1"/>
    <col min="14595" max="14595" width="9.140625" style="11" hidden="1" customWidth="1"/>
    <col min="14596" max="14596" width="3.140625" style="11" hidden="1" customWidth="1"/>
    <col min="14597" max="14848" width="9.140625" style="11" hidden="1" customWidth="1"/>
    <col min="14849" max="14849" width="5.7109375" style="11" hidden="1" customWidth="1"/>
    <col min="14850" max="14850" width="37.7109375" style="11" hidden="1" customWidth="1"/>
    <col min="14851" max="14851" width="9.140625" style="11" hidden="1" customWidth="1"/>
    <col min="14852" max="14852" width="3.140625" style="11" hidden="1" customWidth="1"/>
    <col min="14853" max="15104" width="9.140625" style="11" hidden="1" customWidth="1"/>
    <col min="15105" max="15105" width="5.7109375" style="11" hidden="1" customWidth="1"/>
    <col min="15106" max="15106" width="37.7109375" style="11" hidden="1" customWidth="1"/>
    <col min="15107" max="15107" width="9.140625" style="11" hidden="1" customWidth="1"/>
    <col min="15108" max="15108" width="3.140625" style="11" hidden="1" customWidth="1"/>
    <col min="15109" max="15360" width="9.140625" style="11" hidden="1"/>
    <col min="15361" max="15361" width="5.7109375" style="11" hidden="1" customWidth="1"/>
    <col min="15362" max="15362" width="37.7109375" style="11" hidden="1" customWidth="1"/>
    <col min="15363" max="15363" width="9.140625" style="11" hidden="1" customWidth="1"/>
    <col min="15364" max="15364" width="3.140625" style="11" hidden="1" customWidth="1"/>
    <col min="15365" max="15616" width="9.140625" style="11" hidden="1" customWidth="1"/>
    <col min="15617" max="15617" width="5.7109375" style="11" hidden="1" customWidth="1"/>
    <col min="15618" max="15618" width="37.7109375" style="11" hidden="1" customWidth="1"/>
    <col min="15619" max="15619" width="9.140625" style="11" hidden="1" customWidth="1"/>
    <col min="15620" max="15620" width="3.140625" style="11" hidden="1" customWidth="1"/>
    <col min="15621" max="15872" width="9.140625" style="11" hidden="1" customWidth="1"/>
    <col min="15873" max="15873" width="5.7109375" style="11" hidden="1" customWidth="1"/>
    <col min="15874" max="15874" width="37.7109375" style="11" hidden="1" customWidth="1"/>
    <col min="15875" max="15875" width="9.140625" style="11" hidden="1" customWidth="1"/>
    <col min="15876" max="15876" width="3.140625" style="11" hidden="1" customWidth="1"/>
    <col min="15877" max="16128" width="9.140625" style="11" hidden="1" customWidth="1"/>
    <col min="16129" max="16129" width="5.7109375" style="11" hidden="1" customWidth="1"/>
    <col min="16130" max="16130" width="37.7109375" style="11" hidden="1" customWidth="1"/>
    <col min="16131" max="16131" width="9.140625" style="11" hidden="1" customWidth="1"/>
    <col min="16132" max="16132" width="3.140625" style="11" hidden="1" customWidth="1"/>
    <col min="16133" max="16384" width="9.140625" style="11" hidden="1"/>
  </cols>
  <sheetData>
    <row r="1" spans="1:10" x14ac:dyDescent="0.25">
      <c r="A1" s="81" t="s">
        <v>604</v>
      </c>
      <c r="B1" s="81"/>
    </row>
    <row r="2" spans="1:10" ht="22.5" customHeight="1" x14ac:dyDescent="0.35">
      <c r="A2" s="96"/>
      <c r="B2" s="96"/>
      <c r="D2" s="27"/>
      <c r="E2" s="28"/>
      <c r="F2" s="28"/>
      <c r="G2" s="28"/>
      <c r="H2" s="29"/>
      <c r="I2" s="29"/>
    </row>
    <row r="3" spans="1:10" ht="42.75" customHeight="1" x14ac:dyDescent="0.25">
      <c r="A3" s="97" t="s">
        <v>997</v>
      </c>
      <c r="B3" s="98"/>
      <c r="C3" s="98"/>
    </row>
    <row r="4" spans="1:10" ht="25.5" x14ac:dyDescent="0.25">
      <c r="A4" s="15"/>
      <c r="B4" s="2" t="s">
        <v>988</v>
      </c>
      <c r="C4" s="2" t="s">
        <v>998</v>
      </c>
    </row>
    <row r="5" spans="1:10" x14ac:dyDescent="0.25">
      <c r="A5" s="15" t="s">
        <v>5</v>
      </c>
      <c r="B5" s="2" t="s">
        <v>989</v>
      </c>
      <c r="C5" s="45">
        <v>13</v>
      </c>
    </row>
    <row r="6" spans="1:10" x14ac:dyDescent="0.25">
      <c r="A6" s="15" t="s">
        <v>6</v>
      </c>
      <c r="B6" s="2" t="s">
        <v>990</v>
      </c>
      <c r="C6" s="45">
        <v>1</v>
      </c>
    </row>
    <row r="7" spans="1:10" x14ac:dyDescent="0.25">
      <c r="A7" s="15" t="s">
        <v>7</v>
      </c>
      <c r="B7" s="2" t="s">
        <v>991</v>
      </c>
      <c r="C7" s="45">
        <v>0</v>
      </c>
      <c r="D7" s="30"/>
      <c r="E7" s="31"/>
      <c r="F7" s="31"/>
    </row>
    <row r="8" spans="1:10" s="34" customFormat="1" x14ac:dyDescent="0.25">
      <c r="A8" s="15" t="s">
        <v>8</v>
      </c>
      <c r="B8" s="2" t="s">
        <v>992</v>
      </c>
      <c r="C8" s="45">
        <v>1</v>
      </c>
      <c r="D8" s="32"/>
      <c r="E8" s="33"/>
      <c r="F8" s="33"/>
      <c r="G8" s="33"/>
      <c r="H8" s="33"/>
      <c r="I8" s="33"/>
      <c r="J8" s="33"/>
    </row>
    <row r="9" spans="1:10" x14ac:dyDescent="0.25">
      <c r="A9" s="15" t="s">
        <v>9</v>
      </c>
      <c r="B9" s="2" t="s">
        <v>993</v>
      </c>
      <c r="C9" s="45">
        <v>0</v>
      </c>
      <c r="D9" s="35"/>
      <c r="E9" s="36"/>
      <c r="F9" s="36"/>
      <c r="G9" s="36"/>
      <c r="H9" s="36"/>
      <c r="I9" s="36"/>
      <c r="J9" s="36"/>
    </row>
    <row r="10" spans="1:10" x14ac:dyDescent="0.25">
      <c r="A10" s="15" t="s">
        <v>10</v>
      </c>
      <c r="B10" s="2" t="s">
        <v>994</v>
      </c>
      <c r="C10" s="45">
        <v>0</v>
      </c>
      <c r="D10" s="35"/>
      <c r="E10" s="36"/>
      <c r="F10" s="36"/>
      <c r="G10" s="36"/>
      <c r="H10" s="36"/>
      <c r="I10" s="36"/>
      <c r="J10" s="36"/>
    </row>
    <row r="11" spans="1:10" x14ac:dyDescent="0.25">
      <c r="A11" s="15" t="s">
        <v>11</v>
      </c>
      <c r="B11" s="2" t="s">
        <v>995</v>
      </c>
      <c r="C11" s="45">
        <v>1</v>
      </c>
      <c r="D11" s="35"/>
      <c r="E11" s="36"/>
      <c r="F11" s="36"/>
      <c r="G11" s="36"/>
      <c r="H11" s="36"/>
      <c r="I11" s="36"/>
      <c r="J11" s="36"/>
    </row>
    <row r="12" spans="1:10" x14ac:dyDescent="0.25">
      <c r="A12" s="15" t="s">
        <v>12</v>
      </c>
      <c r="B12" s="2" t="s">
        <v>996</v>
      </c>
      <c r="C12" s="45">
        <v>0</v>
      </c>
      <c r="D12" s="35"/>
      <c r="E12" s="36"/>
      <c r="F12" s="36"/>
      <c r="G12" s="36"/>
      <c r="H12" s="36"/>
      <c r="I12" s="36"/>
      <c r="J12" s="36"/>
    </row>
    <row r="13" spans="1:10" x14ac:dyDescent="0.25">
      <c r="A13" s="15" t="s">
        <v>13</v>
      </c>
      <c r="B13" s="2">
        <v>500</v>
      </c>
      <c r="C13" s="45">
        <v>1</v>
      </c>
      <c r="D13" s="35"/>
      <c r="E13" s="36"/>
      <c r="F13" s="36"/>
      <c r="G13" s="36"/>
      <c r="H13" s="36"/>
      <c r="I13" s="36"/>
      <c r="J13" s="36"/>
    </row>
    <row r="14" spans="1:10" x14ac:dyDescent="0.25">
      <c r="A14" s="5" t="s">
        <v>664</v>
      </c>
      <c r="B14" s="15"/>
      <c r="C14" s="45">
        <v>17</v>
      </c>
      <c r="D14" s="35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5"/>
      <c r="E15" s="36"/>
      <c r="F15" s="36"/>
      <c r="G15" s="36"/>
      <c r="H15" s="36"/>
      <c r="I15" s="36"/>
      <c r="J15" s="36"/>
    </row>
    <row r="16" spans="1:10" hidden="1" x14ac:dyDescent="0.25">
      <c r="A16" s="36"/>
    </row>
  </sheetData>
  <sheetProtection algorithmName="SHA-512" hashValue="Ghy3SFJIcYo8IqUgb3vPtmK9ueoIo/o7EHjxQiXsWN8eYi7/KnR2URUa7Laou8SO+lPCXiWsO3a/N902xHWtoA==" saltValue="e3m2ucrq2fNWEGw4HbH6sQ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579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INDEX(LivData,MATCH($D$3,LivNavn,0),MATCH("regnr",LivVar,0))</f>
        <v>63010</v>
      </c>
      <c r="E5" s="100"/>
    </row>
    <row r="6" spans="1:5" x14ac:dyDescent="0.25"/>
    <row r="7" spans="1:5" ht="30" customHeight="1" x14ac:dyDescent="0.25">
      <c r="C7" s="77" t="s">
        <v>1001</v>
      </c>
      <c r="D7" s="78"/>
      <c r="E7" s="79"/>
    </row>
    <row r="8" spans="1:5" ht="15" customHeight="1" x14ac:dyDescent="0.25">
      <c r="C8" s="80" t="s">
        <v>187</v>
      </c>
      <c r="D8" s="80"/>
      <c r="E8" s="80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 t="shared" ref="E10:E44" si="0">INDEX(LivData,MATCH($D$3,LivNavn,0),MATCH($B10,LivVar,0))</f>
        <v>9672088</v>
      </c>
    </row>
    <row r="11" spans="1:5" x14ac:dyDescent="0.25">
      <c r="A11" s="8" t="s">
        <v>314</v>
      </c>
      <c r="B11" s="11" t="str">
        <f t="shared" ref="B11:B44" si="1">"Res_"&amp;A11&amp;"_"&amp;$B$9</f>
        <v>Res_AFp_BeY</v>
      </c>
      <c r="C11" s="1" t="s">
        <v>6</v>
      </c>
      <c r="D11" s="1" t="s">
        <v>86</v>
      </c>
      <c r="E11" s="13">
        <f t="shared" si="0"/>
        <v>-1201</v>
      </c>
    </row>
    <row r="12" spans="1:5" x14ac:dyDescent="0.25">
      <c r="A12" s="8" t="s">
        <v>246</v>
      </c>
      <c r="B12" s="11" t="str">
        <f t="shared" si="1"/>
        <v>Res_PMTot_BeY</v>
      </c>
      <c r="C12" s="4" t="s">
        <v>7</v>
      </c>
      <c r="D12" s="4" t="s">
        <v>1</v>
      </c>
      <c r="E12" s="13">
        <f t="shared" si="0"/>
        <v>9670887</v>
      </c>
    </row>
    <row r="13" spans="1:5" x14ac:dyDescent="0.25">
      <c r="A13" s="8" t="s">
        <v>280</v>
      </c>
      <c r="B13" s="11" t="str">
        <f t="shared" si="1"/>
        <v>Res_IndT_BeY</v>
      </c>
      <c r="C13" s="1" t="s">
        <v>8</v>
      </c>
      <c r="D13" s="1" t="s">
        <v>2</v>
      </c>
      <c r="E13" s="13">
        <f t="shared" si="0"/>
        <v>1619</v>
      </c>
    </row>
    <row r="14" spans="1:5" x14ac:dyDescent="0.25">
      <c r="A14" s="8" t="s">
        <v>281</v>
      </c>
      <c r="B14" s="11" t="str">
        <f t="shared" si="1"/>
        <v>Res_IndA_BeY</v>
      </c>
      <c r="C14" s="1" t="s">
        <v>9</v>
      </c>
      <c r="D14" s="1" t="s">
        <v>3</v>
      </c>
      <c r="E14" s="13">
        <f t="shared" si="0"/>
        <v>256991</v>
      </c>
    </row>
    <row r="15" spans="1:5" x14ac:dyDescent="0.25">
      <c r="A15" s="8" t="s">
        <v>282</v>
      </c>
      <c r="B15" s="11" t="str">
        <f t="shared" si="1"/>
        <v>Res_IndE_BeY</v>
      </c>
      <c r="C15" s="1" t="s">
        <v>10</v>
      </c>
      <c r="D15" s="1" t="s">
        <v>4</v>
      </c>
      <c r="E15" s="13">
        <f t="shared" si="0"/>
        <v>3171</v>
      </c>
    </row>
    <row r="16" spans="1:5" x14ac:dyDescent="0.25">
      <c r="A16" s="8" t="s">
        <v>315</v>
      </c>
      <c r="B16" s="11" t="str">
        <f t="shared" si="1"/>
        <v>Res_RiU_BeY</v>
      </c>
      <c r="C16" s="1" t="s">
        <v>11</v>
      </c>
      <c r="D16" s="1" t="s">
        <v>46</v>
      </c>
      <c r="E16" s="13">
        <f t="shared" si="0"/>
        <v>1535246</v>
      </c>
    </row>
    <row r="17" spans="1:5" x14ac:dyDescent="0.25">
      <c r="A17" s="8" t="s">
        <v>283</v>
      </c>
      <c r="B17" s="11" t="str">
        <f t="shared" si="1"/>
        <v>Res_Kurs_BeY</v>
      </c>
      <c r="C17" s="1" t="s">
        <v>12</v>
      </c>
      <c r="D17" s="1" t="s">
        <v>47</v>
      </c>
      <c r="E17" s="13">
        <f t="shared" si="0"/>
        <v>-2873120</v>
      </c>
    </row>
    <row r="18" spans="1:5" x14ac:dyDescent="0.25">
      <c r="A18" s="8" t="s">
        <v>316</v>
      </c>
      <c r="B18" s="11" t="str">
        <f t="shared" si="1"/>
        <v>Res_Rug_BeY</v>
      </c>
      <c r="C18" s="1" t="s">
        <v>13</v>
      </c>
      <c r="D18" s="1" t="s">
        <v>48</v>
      </c>
      <c r="E18" s="13">
        <f t="shared" si="0"/>
        <v>-2091</v>
      </c>
    </row>
    <row r="19" spans="1:5" x14ac:dyDescent="0.25">
      <c r="A19" s="8" t="s">
        <v>284</v>
      </c>
      <c r="B19" s="11" t="str">
        <f t="shared" si="1"/>
        <v>Res_AdmV_BeY</v>
      </c>
      <c r="C19" s="1" t="s">
        <v>14</v>
      </c>
      <c r="D19" s="1" t="s">
        <v>49</v>
      </c>
      <c r="E19" s="13">
        <f t="shared" si="0"/>
        <v>-218221</v>
      </c>
    </row>
    <row r="20" spans="1:5" ht="15.75" customHeight="1" x14ac:dyDescent="0.25">
      <c r="A20" s="8" t="s">
        <v>381</v>
      </c>
      <c r="B20" s="11" t="str">
        <f t="shared" si="1"/>
        <v>Res_iaTot_BeY</v>
      </c>
      <c r="C20" s="4" t="s">
        <v>15</v>
      </c>
      <c r="D20" s="4" t="s">
        <v>50</v>
      </c>
      <c r="E20" s="13">
        <f t="shared" si="0"/>
        <v>-1296405</v>
      </c>
    </row>
    <row r="21" spans="1:5" x14ac:dyDescent="0.25">
      <c r="A21" s="8" t="s">
        <v>285</v>
      </c>
      <c r="B21" s="11" t="str">
        <f t="shared" si="1"/>
        <v>Res_Pas_BeY</v>
      </c>
      <c r="C21" s="1" t="s">
        <v>16</v>
      </c>
      <c r="D21" s="1" t="s">
        <v>51</v>
      </c>
      <c r="E21" s="13">
        <f t="shared" si="0"/>
        <v>298110</v>
      </c>
    </row>
    <row r="22" spans="1:5" x14ac:dyDescent="0.25">
      <c r="A22" s="8" t="s">
        <v>317</v>
      </c>
      <c r="B22" s="11" t="str">
        <f t="shared" si="1"/>
        <v>Res_UbY_BeY</v>
      </c>
      <c r="C22" s="1" t="s">
        <v>17</v>
      </c>
      <c r="D22" s="1" t="s">
        <v>52</v>
      </c>
      <c r="E22" s="13">
        <f t="shared" si="0"/>
        <v>-6712959</v>
      </c>
    </row>
    <row r="23" spans="1:5" x14ac:dyDescent="0.25">
      <c r="A23" s="8" t="s">
        <v>318</v>
      </c>
      <c r="B23" s="11" t="str">
        <f t="shared" si="1"/>
        <v>Res_MGd_BeY</v>
      </c>
      <c r="C23" s="1" t="s">
        <v>18</v>
      </c>
      <c r="D23" s="1" t="s">
        <v>53</v>
      </c>
      <c r="E23" s="13">
        <f t="shared" si="0"/>
        <v>18301</v>
      </c>
    </row>
    <row r="24" spans="1:5" x14ac:dyDescent="0.25">
      <c r="A24" s="8" t="s">
        <v>286</v>
      </c>
      <c r="B24" s="11" t="str">
        <f t="shared" si="1"/>
        <v>Res_YTot_BeY</v>
      </c>
      <c r="C24" s="4" t="s">
        <v>19</v>
      </c>
      <c r="D24" s="4" t="s">
        <v>189</v>
      </c>
      <c r="E24" s="13">
        <f t="shared" si="0"/>
        <v>-6694658</v>
      </c>
    </row>
    <row r="25" spans="1:5" x14ac:dyDescent="0.25">
      <c r="A25" s="8" t="s">
        <v>287</v>
      </c>
      <c r="B25" s="11" t="str">
        <f t="shared" si="1"/>
        <v>Res_LP_BeY</v>
      </c>
      <c r="C25" s="1" t="s">
        <v>20</v>
      </c>
      <c r="D25" s="1" t="s">
        <v>243</v>
      </c>
      <c r="E25" s="13">
        <f t="shared" si="0"/>
        <v>-652384</v>
      </c>
    </row>
    <row r="26" spans="1:5" x14ac:dyDescent="0.25">
      <c r="A26" s="8" t="s">
        <v>288</v>
      </c>
      <c r="B26" s="11" t="str">
        <f t="shared" si="1"/>
        <v>Res_GLP_BeY</v>
      </c>
      <c r="C26" s="1" t="s">
        <v>21</v>
      </c>
      <c r="D26" s="1" t="s">
        <v>56</v>
      </c>
      <c r="E26" s="13">
        <f t="shared" si="0"/>
        <v>-6743</v>
      </c>
    </row>
    <row r="27" spans="1:5" x14ac:dyDescent="0.25">
      <c r="A27" s="8" t="s">
        <v>289</v>
      </c>
      <c r="B27" s="11" t="str">
        <f t="shared" si="1"/>
        <v>Res_LPTot_BeY</v>
      </c>
      <c r="C27" s="4" t="s">
        <v>22</v>
      </c>
      <c r="D27" s="4" t="s">
        <v>190</v>
      </c>
      <c r="E27" s="13">
        <f t="shared" si="0"/>
        <v>-659127</v>
      </c>
    </row>
    <row r="28" spans="1:5" x14ac:dyDescent="0.25">
      <c r="A28" s="8" t="s">
        <v>290</v>
      </c>
      <c r="B28" s="11" t="str">
        <f t="shared" si="1"/>
        <v>Res_Fm_BeY</v>
      </c>
      <c r="C28" s="1" t="s">
        <v>23</v>
      </c>
      <c r="D28" s="1" t="s">
        <v>191</v>
      </c>
      <c r="E28" s="13">
        <f t="shared" si="0"/>
        <v>-521782</v>
      </c>
    </row>
    <row r="29" spans="1:5" x14ac:dyDescent="0.25">
      <c r="A29" s="8" t="s">
        <v>382</v>
      </c>
      <c r="B29" s="11" t="str">
        <f t="shared" si="1"/>
        <v>Res_Okap_BeY</v>
      </c>
      <c r="C29" s="1" t="s">
        <v>24</v>
      </c>
      <c r="D29" s="1" t="s">
        <v>192</v>
      </c>
      <c r="E29" s="13">
        <f t="shared" si="0"/>
        <v>-175718</v>
      </c>
    </row>
    <row r="30" spans="1:5" x14ac:dyDescent="0.25">
      <c r="A30" s="8" t="s">
        <v>292</v>
      </c>
      <c r="B30" s="11" t="str">
        <f t="shared" si="1"/>
        <v>Res_Eom_BeY</v>
      </c>
      <c r="C30" s="1" t="s">
        <v>25</v>
      </c>
      <c r="D30" s="1" t="s">
        <v>57</v>
      </c>
      <c r="E30" s="13">
        <f t="shared" si="0"/>
        <v>-87946</v>
      </c>
    </row>
    <row r="31" spans="1:5" x14ac:dyDescent="0.25">
      <c r="A31" s="8" t="s">
        <v>293</v>
      </c>
      <c r="B31" s="11" t="str">
        <f t="shared" si="1"/>
        <v>Res_Aom_BeY</v>
      </c>
      <c r="C31" s="1" t="s">
        <v>26</v>
      </c>
      <c r="D31" s="1" t="s">
        <v>92</v>
      </c>
      <c r="E31" s="13">
        <f t="shared" si="0"/>
        <v>-292336</v>
      </c>
    </row>
    <row r="32" spans="1:5" x14ac:dyDescent="0.25">
      <c r="A32" s="8" t="s">
        <v>383</v>
      </c>
      <c r="B32" s="11" t="str">
        <f t="shared" si="1"/>
        <v>Res_RTv_BeY</v>
      </c>
      <c r="C32" s="1" t="s">
        <v>27</v>
      </c>
      <c r="D32" s="1" t="s">
        <v>58</v>
      </c>
      <c r="E32" s="13">
        <f t="shared" si="0"/>
        <v>109120</v>
      </c>
    </row>
    <row r="33" spans="1:5" x14ac:dyDescent="0.25">
      <c r="A33" s="8" t="s">
        <v>319</v>
      </c>
      <c r="B33" s="11" t="str">
        <f t="shared" si="1"/>
        <v>Res_PGG_BeY</v>
      </c>
      <c r="C33" s="1" t="s">
        <v>28</v>
      </c>
      <c r="D33" s="1" t="s">
        <v>93</v>
      </c>
      <c r="E33" s="13">
        <f t="shared" si="0"/>
        <v>0</v>
      </c>
    </row>
    <row r="34" spans="1:5" x14ac:dyDescent="0.25">
      <c r="A34" s="8" t="s">
        <v>294</v>
      </c>
      <c r="B34" s="11" t="str">
        <f t="shared" si="1"/>
        <v>Res_DTot_BeY</v>
      </c>
      <c r="C34" s="4" t="s">
        <v>29</v>
      </c>
      <c r="D34" s="5" t="s">
        <v>201</v>
      </c>
      <c r="E34" s="13">
        <f t="shared" si="0"/>
        <v>-271162</v>
      </c>
    </row>
    <row r="35" spans="1:5" x14ac:dyDescent="0.25">
      <c r="A35" s="8" t="s">
        <v>326</v>
      </c>
      <c r="B35" s="11" t="str">
        <f t="shared" si="1"/>
        <v>Res_Oia_BeY</v>
      </c>
      <c r="C35" s="1" t="s">
        <v>30</v>
      </c>
      <c r="D35" s="1" t="s">
        <v>59</v>
      </c>
      <c r="E35" s="13">
        <f t="shared" si="0"/>
        <v>-157370</v>
      </c>
    </row>
    <row r="36" spans="1:5" x14ac:dyDescent="0.25">
      <c r="A36" s="8" t="s">
        <v>320</v>
      </c>
      <c r="B36" s="11" t="str">
        <f t="shared" si="1"/>
        <v>Res_FPTot_BeY</v>
      </c>
      <c r="C36" s="4" t="s">
        <v>31</v>
      </c>
      <c r="D36" s="4" t="s">
        <v>193</v>
      </c>
      <c r="E36" s="13">
        <f t="shared" si="0"/>
        <v>192775</v>
      </c>
    </row>
    <row r="37" spans="1:5" x14ac:dyDescent="0.25">
      <c r="A37" s="8" t="s">
        <v>321</v>
      </c>
      <c r="B37" s="11" t="str">
        <f t="shared" si="1"/>
        <v>Res_RSU_BeY</v>
      </c>
      <c r="C37" s="1" t="s">
        <v>32</v>
      </c>
      <c r="D37" s="1" t="s">
        <v>60</v>
      </c>
      <c r="E37" s="13">
        <f t="shared" si="0"/>
        <v>-166042</v>
      </c>
    </row>
    <row r="38" spans="1:5" x14ac:dyDescent="0.25">
      <c r="A38" s="8" t="s">
        <v>384</v>
      </c>
      <c r="B38" s="11" t="str">
        <f t="shared" si="1"/>
        <v>Res_Ekia_BeY</v>
      </c>
      <c r="C38" s="1" t="s">
        <v>33</v>
      </c>
      <c r="D38" s="1" t="s">
        <v>61</v>
      </c>
      <c r="E38" s="13">
        <f t="shared" si="0"/>
        <v>89827</v>
      </c>
    </row>
    <row r="39" spans="1:5" x14ac:dyDescent="0.25">
      <c r="A39" s="8" t="s">
        <v>385</v>
      </c>
      <c r="B39" s="11" t="str">
        <f t="shared" si="1"/>
        <v>Res_Xind_BeY</v>
      </c>
      <c r="C39" s="1" t="s">
        <v>34</v>
      </c>
      <c r="D39" s="1" t="s">
        <v>62</v>
      </c>
      <c r="E39" s="13">
        <f t="shared" si="0"/>
        <v>0</v>
      </c>
    </row>
    <row r="40" spans="1:5" x14ac:dyDescent="0.25">
      <c r="A40" s="8" t="s">
        <v>386</v>
      </c>
      <c r="B40" s="11" t="str">
        <f t="shared" si="1"/>
        <v>Res_Xomk_BeY</v>
      </c>
      <c r="C40" s="1" t="s">
        <v>35</v>
      </c>
      <c r="D40" s="1" t="s">
        <v>194</v>
      </c>
      <c r="E40" s="13">
        <f t="shared" si="0"/>
        <v>0</v>
      </c>
    </row>
    <row r="41" spans="1:5" x14ac:dyDescent="0.25">
      <c r="A41" s="8" t="s">
        <v>295</v>
      </c>
      <c r="B41" s="11" t="str">
        <f t="shared" si="1"/>
        <v>Res_ROA_BeY</v>
      </c>
      <c r="C41" s="1" t="s">
        <v>36</v>
      </c>
      <c r="D41" s="1" t="s">
        <v>63</v>
      </c>
      <c r="E41" s="13">
        <f t="shared" si="0"/>
        <v>0</v>
      </c>
    </row>
    <row r="42" spans="1:5" x14ac:dyDescent="0.25">
      <c r="A42" s="8" t="s">
        <v>325</v>
      </c>
      <c r="B42" s="11" t="str">
        <f t="shared" si="1"/>
        <v>Res_RfSTot_BeY</v>
      </c>
      <c r="C42" s="4" t="s">
        <v>37</v>
      </c>
      <c r="D42" s="4" t="s">
        <v>403</v>
      </c>
      <c r="E42" s="13">
        <f t="shared" si="0"/>
        <v>116560</v>
      </c>
    </row>
    <row r="43" spans="1:5" x14ac:dyDescent="0.25">
      <c r="A43" s="8" t="s">
        <v>296</v>
      </c>
      <c r="B43" s="11" t="str">
        <f t="shared" si="1"/>
        <v>Res_SEk_BeY</v>
      </c>
      <c r="C43" s="1" t="s">
        <v>38</v>
      </c>
      <c r="D43" s="1" t="s">
        <v>64</v>
      </c>
      <c r="E43" s="13">
        <f t="shared" si="0"/>
        <v>-55483</v>
      </c>
    </row>
    <row r="44" spans="1:5" x14ac:dyDescent="0.25">
      <c r="A44" s="8" t="s">
        <v>269</v>
      </c>
      <c r="B44" s="11" t="str">
        <f t="shared" si="1"/>
        <v>Res_ResTot_BeY</v>
      </c>
      <c r="C44" s="4" t="s">
        <v>39</v>
      </c>
      <c r="D44" s="4" t="s">
        <v>195</v>
      </c>
      <c r="E44" s="13">
        <f t="shared" si="0"/>
        <v>61077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INDEX(LivData,MATCH($D$3,LivNavn,0),MATCH($B47,LivVar,0))</f>
        <v>593972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-45427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-17867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3393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-1599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532472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-35731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-358325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115464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-412365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20841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-92471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-726856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12547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-66023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-74371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1025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-139369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190895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-166042</v>
      </c>
    </row>
    <row r="67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579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INDEX(LivData,MATCH($D$3,LivNavn,0),MATCH("regnr",LivVar,0))</f>
        <v>63010</v>
      </c>
      <c r="E5" s="100"/>
    </row>
    <row r="6" spans="1:5" x14ac:dyDescent="0.25"/>
    <row r="7" spans="1:5" ht="30" customHeight="1" x14ac:dyDescent="0.25">
      <c r="C7" s="82" t="s">
        <v>1002</v>
      </c>
      <c r="D7" s="83"/>
      <c r="E7" s="84"/>
    </row>
    <row r="8" spans="1:5" ht="15" customHeight="1" x14ac:dyDescent="0.25">
      <c r="C8" s="85" t="s">
        <v>187</v>
      </c>
      <c r="D8" s="86"/>
      <c r="E8" s="87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INDEX(LivData,MATCH($D$3,LivNavn,0),MATCH($B11,LivVar,0))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1697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1697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148754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7281636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1257085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8538721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1993823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6120288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42502939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3806153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147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0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4697325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59120675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67808150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43991724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198472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198472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350220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350220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139766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505818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12338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1206614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26936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0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1064378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573540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1664854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519672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66476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586148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115259187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INDEX(LivData,MATCH($D$3,LivNavn,0),MATCH($B58,LivVar,0))</f>
        <v>1000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273849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273849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2870158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2000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3147007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0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794132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794132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658067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53697939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0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0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0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53697939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43410759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43410759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97108698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2163945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3310586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162125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INDEX(LivData,MATCH($D$3,LivNavn,0),MATCH($B90,LivVar,0))</f>
        <v>98829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103502250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51792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0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51792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97579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147719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5413315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595611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1206366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7460590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303416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115259187</v>
      </c>
    </row>
    <row r="111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17.140625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579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INDEX(LivData,MATCH($D$3,LivNavn,0),MATCH("regnr",LivVar,0))</f>
        <v>63010</v>
      </c>
      <c r="E5" s="100"/>
    </row>
    <row r="6" spans="1:5" x14ac:dyDescent="0.25"/>
    <row r="7" spans="1:5" ht="23.25" x14ac:dyDescent="0.25">
      <c r="C7" s="88" t="s">
        <v>1039</v>
      </c>
      <c r="D7" s="89"/>
      <c r="E7" s="89"/>
    </row>
    <row r="8" spans="1:5" ht="15" customHeight="1" x14ac:dyDescent="0.25">
      <c r="C8" s="80" t="s">
        <v>187</v>
      </c>
      <c r="D8" s="80"/>
      <c r="E8" s="80"/>
    </row>
    <row r="9" spans="1:5" x14ac:dyDescent="0.25">
      <c r="A9" s="14" t="s">
        <v>245</v>
      </c>
      <c r="B9" s="16" t="s">
        <v>1004</v>
      </c>
      <c r="C9" s="1"/>
      <c r="D9" s="5"/>
      <c r="E9" s="2" t="s">
        <v>664</v>
      </c>
    </row>
    <row r="10" spans="1:5" ht="16.5" customHeight="1" x14ac:dyDescent="0.25">
      <c r="A10" s="8" t="s">
        <v>1005</v>
      </c>
      <c r="B10" s="11" t="str">
        <f>"Lph_"&amp;A10&amp;"_"&amp;$B$9</f>
        <v>Lph_LhP_pTot</v>
      </c>
      <c r="C10" s="1" t="s">
        <v>5</v>
      </c>
      <c r="D10" s="15" t="s">
        <v>1003</v>
      </c>
      <c r="E10" s="13">
        <f t="shared" ref="E10:E28" si="0">INDEX(LivData,MATCH($D$3,LivNavn,0),MATCH($B10,LivVar,0))</f>
        <v>94428340</v>
      </c>
    </row>
    <row r="11" spans="1:5" ht="16.5" customHeight="1" x14ac:dyDescent="0.25">
      <c r="A11" s="8" t="s">
        <v>1007</v>
      </c>
      <c r="B11" s="11" t="str">
        <f t="shared" ref="B11:B28" si="1">"Lph_"&amp;A11&amp;"_"&amp;$B$9</f>
        <v>Lph_FmP_pTot</v>
      </c>
      <c r="C11" s="1" t="s">
        <v>6</v>
      </c>
      <c r="D11" s="15" t="s">
        <v>1006</v>
      </c>
      <c r="E11" s="13">
        <f t="shared" si="0"/>
        <v>1632072</v>
      </c>
    </row>
    <row r="12" spans="1:5" ht="16.5" customHeight="1" x14ac:dyDescent="0.25">
      <c r="A12" s="8" t="s">
        <v>1009</v>
      </c>
      <c r="B12" s="11" t="str">
        <f t="shared" si="1"/>
        <v>Lph_FHTot_pTot</v>
      </c>
      <c r="C12" s="4" t="s">
        <v>7</v>
      </c>
      <c r="D12" s="5" t="s">
        <v>1008</v>
      </c>
      <c r="E12" s="13">
        <f t="shared" si="0"/>
        <v>96060412</v>
      </c>
    </row>
    <row r="13" spans="1:5" ht="16.5" customHeight="1" x14ac:dyDescent="0.25">
      <c r="A13" s="8" t="s">
        <v>1011</v>
      </c>
      <c r="B13" s="11" t="str">
        <f t="shared" si="1"/>
        <v>Lph_KBP_pTot</v>
      </c>
      <c r="C13" s="1" t="s">
        <v>8</v>
      </c>
      <c r="D13" s="15" t="s">
        <v>1010</v>
      </c>
      <c r="E13" s="13">
        <f t="shared" si="0"/>
        <v>-5547142</v>
      </c>
    </row>
    <row r="14" spans="1:5" ht="16.5" customHeight="1" x14ac:dyDescent="0.25">
      <c r="A14" s="8" t="s">
        <v>1013</v>
      </c>
      <c r="B14" s="11" t="str">
        <f t="shared" si="1"/>
        <v>Lph_VrP_pTot</v>
      </c>
      <c r="C14" s="1" t="s">
        <v>9</v>
      </c>
      <c r="D14" s="15" t="s">
        <v>1012</v>
      </c>
      <c r="E14" s="13">
        <f t="shared" si="0"/>
        <v>-8156624</v>
      </c>
    </row>
    <row r="15" spans="1:5" ht="16.5" customHeight="1" x14ac:dyDescent="0.25">
      <c r="A15" s="8" t="s">
        <v>1015</v>
      </c>
      <c r="B15" s="11" t="str">
        <f t="shared" si="1"/>
        <v>Lph_RHP_pTot</v>
      </c>
      <c r="C15" s="4" t="s">
        <v>10</v>
      </c>
      <c r="D15" s="5" t="s">
        <v>1014</v>
      </c>
      <c r="E15" s="13">
        <f t="shared" si="0"/>
        <v>82356646</v>
      </c>
    </row>
    <row r="16" spans="1:5" ht="16.5" customHeight="1" x14ac:dyDescent="0.25">
      <c r="A16" s="8" t="s">
        <v>279</v>
      </c>
      <c r="B16" s="11" t="str">
        <f t="shared" si="1"/>
        <v>Lph_BM_pTot</v>
      </c>
      <c r="C16" s="1" t="s">
        <v>11</v>
      </c>
      <c r="D16" s="15" t="s">
        <v>0</v>
      </c>
      <c r="E16" s="13">
        <f t="shared" si="0"/>
        <v>9672087</v>
      </c>
    </row>
    <row r="17" spans="1:5" ht="16.5" customHeight="1" x14ac:dyDescent="0.25">
      <c r="A17" s="8" t="s">
        <v>1017</v>
      </c>
      <c r="B17" s="11" t="str">
        <f t="shared" si="1"/>
        <v>Lph_TiAk_pTot</v>
      </c>
      <c r="C17" s="1" t="s">
        <v>12</v>
      </c>
      <c r="D17" s="15" t="s">
        <v>1016</v>
      </c>
      <c r="E17" s="13">
        <f t="shared" si="0"/>
        <v>-423090</v>
      </c>
    </row>
    <row r="18" spans="1:5" ht="16.5" customHeight="1" x14ac:dyDescent="0.25">
      <c r="A18" s="8" t="s">
        <v>1019</v>
      </c>
      <c r="B18" s="11" t="str">
        <f t="shared" si="1"/>
        <v>Lph_FPy_pTot</v>
      </c>
      <c r="C18" s="1" t="s">
        <v>13</v>
      </c>
      <c r="D18" s="15" t="s">
        <v>1018</v>
      </c>
      <c r="E18" s="13">
        <f t="shared" si="0"/>
        <v>-6695516</v>
      </c>
    </row>
    <row r="19" spans="1:5" ht="16.5" customHeight="1" x14ac:dyDescent="0.25">
      <c r="A19" s="8" t="s">
        <v>1021</v>
      </c>
      <c r="B19" s="11" t="str">
        <f t="shared" si="1"/>
        <v>Lph_TiOm_pTot</v>
      </c>
      <c r="C19" s="1" t="s">
        <v>14</v>
      </c>
      <c r="D19" s="15" t="s">
        <v>1020</v>
      </c>
      <c r="E19" s="13">
        <f t="shared" si="0"/>
        <v>-241189</v>
      </c>
    </row>
    <row r="20" spans="1:5" ht="16.5" customHeight="1" x14ac:dyDescent="0.25">
      <c r="A20" s="8" t="s">
        <v>1023</v>
      </c>
      <c r="B20" s="11" t="str">
        <f t="shared" si="1"/>
        <v>Lph_TiRi_pTot</v>
      </c>
      <c r="C20" s="1" t="s">
        <v>15</v>
      </c>
      <c r="D20" s="15" t="s">
        <v>1022</v>
      </c>
      <c r="E20" s="13">
        <f t="shared" si="0"/>
        <v>-95606</v>
      </c>
    </row>
    <row r="21" spans="1:5" ht="16.5" customHeight="1" x14ac:dyDescent="0.25">
      <c r="A21" s="8" t="s">
        <v>1025</v>
      </c>
      <c r="B21" s="11" t="str">
        <f t="shared" si="1"/>
        <v>Lph_Rhx_pTot</v>
      </c>
      <c r="C21" s="1" t="s">
        <v>16</v>
      </c>
      <c r="D21" s="15" t="s">
        <v>1024</v>
      </c>
      <c r="E21" s="13">
        <f t="shared" si="0"/>
        <v>2028866</v>
      </c>
    </row>
    <row r="22" spans="1:5" ht="16.5" customHeight="1" x14ac:dyDescent="0.25">
      <c r="A22" s="8" t="s">
        <v>1027</v>
      </c>
      <c r="B22" s="11" t="str">
        <f t="shared" si="1"/>
        <v>Lph_RHU_pTot</v>
      </c>
      <c r="C22" s="4" t="s">
        <v>17</v>
      </c>
      <c r="D22" s="5" t="s">
        <v>1026</v>
      </c>
      <c r="E22" s="13">
        <f t="shared" si="0"/>
        <v>86602198</v>
      </c>
    </row>
    <row r="23" spans="1:5" ht="16.5" customHeight="1" x14ac:dyDescent="0.25">
      <c r="A23" s="8" t="s">
        <v>1029</v>
      </c>
      <c r="B23" s="11" t="str">
        <f t="shared" si="1"/>
        <v>Lph_VrU_pTot</v>
      </c>
      <c r="C23" s="1" t="s">
        <v>18</v>
      </c>
      <c r="D23" s="15" t="s">
        <v>1028</v>
      </c>
      <c r="E23" s="13">
        <f t="shared" si="0"/>
        <v>8198728</v>
      </c>
    </row>
    <row r="24" spans="1:5" ht="16.5" customHeight="1" x14ac:dyDescent="0.25">
      <c r="A24" s="8" t="s">
        <v>1031</v>
      </c>
      <c r="B24" s="11" t="str">
        <f t="shared" si="1"/>
        <v>Lph_BPu_pTot</v>
      </c>
      <c r="C24" s="1" t="s">
        <v>19</v>
      </c>
      <c r="D24" s="15" t="s">
        <v>1030</v>
      </c>
      <c r="E24" s="13">
        <f t="shared" si="0"/>
        <v>4471719</v>
      </c>
    </row>
    <row r="25" spans="1:5" ht="16.5" customHeight="1" x14ac:dyDescent="0.25">
      <c r="A25" s="8" t="s">
        <v>1032</v>
      </c>
      <c r="B25" s="11" t="str">
        <f t="shared" si="1"/>
        <v>Lph_Fphx_pTot</v>
      </c>
      <c r="C25" s="1" t="s">
        <v>20</v>
      </c>
      <c r="D25" s="15" t="s">
        <v>1024</v>
      </c>
      <c r="E25" s="13">
        <f t="shared" si="0"/>
        <v>0</v>
      </c>
    </row>
    <row r="26" spans="1:5" ht="16.5" customHeight="1" x14ac:dyDescent="0.25">
      <c r="A26" s="8" t="s">
        <v>1034</v>
      </c>
      <c r="B26" s="11" t="str">
        <f t="shared" si="1"/>
        <v>Lph_FpHTot_pTot</v>
      </c>
      <c r="C26" s="4" t="s">
        <v>21</v>
      </c>
      <c r="D26" s="5" t="s">
        <v>1033</v>
      </c>
      <c r="E26" s="13">
        <f t="shared" si="0"/>
        <v>99272645</v>
      </c>
    </row>
    <row r="27" spans="1:5" ht="16.5" customHeight="1" x14ac:dyDescent="0.25">
      <c r="A27" s="8" t="s">
        <v>1036</v>
      </c>
      <c r="B27" s="11" t="str">
        <f t="shared" si="1"/>
        <v>Lph_FmU_pTot</v>
      </c>
      <c r="C27" s="1" t="s">
        <v>22</v>
      </c>
      <c r="D27" s="15" t="s">
        <v>1035</v>
      </c>
      <c r="E27" s="13">
        <f t="shared" si="0"/>
        <v>-2163947</v>
      </c>
    </row>
    <row r="28" spans="1:5" x14ac:dyDescent="0.25">
      <c r="A28" s="8" t="s">
        <v>1038</v>
      </c>
      <c r="B28" s="11" t="str">
        <f t="shared" si="1"/>
        <v>Lph_LPU_pTot</v>
      </c>
      <c r="C28" s="4" t="s">
        <v>23</v>
      </c>
      <c r="D28" s="5" t="s">
        <v>1037</v>
      </c>
      <c r="E28" s="13">
        <f t="shared" si="0"/>
        <v>97108698</v>
      </c>
    </row>
    <row r="29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592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INDEX(TpkData,MATCH($D$3,TpkNavn,0),MATCH("regnr",TpkVar,0))</f>
        <v>70735</v>
      </c>
      <c r="E5" s="100"/>
    </row>
    <row r="6" spans="1:5" x14ac:dyDescent="0.25"/>
    <row r="7" spans="1:5" ht="30" customHeight="1" x14ac:dyDescent="0.25">
      <c r="C7" s="77" t="s">
        <v>1040</v>
      </c>
      <c r="D7" s="78"/>
      <c r="E7" s="79"/>
    </row>
    <row r="8" spans="1:5" ht="15" customHeight="1" x14ac:dyDescent="0.25">
      <c r="C8" s="80" t="s">
        <v>187</v>
      </c>
      <c r="D8" s="80"/>
      <c r="E8" s="80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 t="shared" ref="E10:E44" si="0">INDEX(TpkData,MATCH($D$3,TpkNavn,0),MATCH($B10,TpkVar,0))</f>
        <v>372960</v>
      </c>
    </row>
    <row r="11" spans="1:5" x14ac:dyDescent="0.25">
      <c r="A11" s="8" t="s">
        <v>314</v>
      </c>
      <c r="B11" s="11" t="str">
        <f t="shared" ref="B11:B44" si="1">"Res_"&amp;A11&amp;"_"&amp;$B$9</f>
        <v>Res_AFp_BeY</v>
      </c>
      <c r="C11" s="1" t="s">
        <v>6</v>
      </c>
      <c r="D11" s="1" t="s">
        <v>86</v>
      </c>
      <c r="E11" s="13">
        <f t="shared" si="0"/>
        <v>0</v>
      </c>
    </row>
    <row r="12" spans="1:5" x14ac:dyDescent="0.25">
      <c r="A12" s="8" t="s">
        <v>246</v>
      </c>
      <c r="B12" s="11" t="str">
        <f t="shared" si="1"/>
        <v>Res_PMTot_BeY</v>
      </c>
      <c r="C12" s="4" t="s">
        <v>7</v>
      </c>
      <c r="D12" s="4" t="s">
        <v>1</v>
      </c>
      <c r="E12" s="13">
        <f t="shared" si="0"/>
        <v>372960</v>
      </c>
    </row>
    <row r="13" spans="1:5" x14ac:dyDescent="0.25">
      <c r="A13" s="8" t="s">
        <v>280</v>
      </c>
      <c r="B13" s="11" t="str">
        <f t="shared" si="1"/>
        <v>Res_IndT_BeY</v>
      </c>
      <c r="C13" s="1" t="s">
        <v>8</v>
      </c>
      <c r="D13" s="1" t="s">
        <v>2</v>
      </c>
      <c r="E13" s="13">
        <f t="shared" si="0"/>
        <v>0</v>
      </c>
    </row>
    <row r="14" spans="1:5" x14ac:dyDescent="0.25">
      <c r="A14" s="8" t="s">
        <v>281</v>
      </c>
      <c r="B14" s="11" t="str">
        <f t="shared" si="1"/>
        <v>Res_IndA_BeY</v>
      </c>
      <c r="C14" s="1" t="s">
        <v>9</v>
      </c>
      <c r="D14" s="1" t="s">
        <v>3</v>
      </c>
      <c r="E14" s="13">
        <f t="shared" si="0"/>
        <v>0</v>
      </c>
    </row>
    <row r="15" spans="1:5" x14ac:dyDescent="0.25">
      <c r="A15" s="8" t="s">
        <v>282</v>
      </c>
      <c r="B15" s="11" t="str">
        <f t="shared" si="1"/>
        <v>Res_IndE_BeY</v>
      </c>
      <c r="C15" s="1" t="s">
        <v>10</v>
      </c>
      <c r="D15" s="1" t="s">
        <v>4</v>
      </c>
      <c r="E15" s="13">
        <f t="shared" si="0"/>
        <v>0</v>
      </c>
    </row>
    <row r="16" spans="1:5" x14ac:dyDescent="0.25">
      <c r="A16" s="8" t="s">
        <v>315</v>
      </c>
      <c r="B16" s="11" t="str">
        <f t="shared" si="1"/>
        <v>Res_RiU_BeY</v>
      </c>
      <c r="C16" s="1" t="s">
        <v>11</v>
      </c>
      <c r="D16" s="1" t="s">
        <v>46</v>
      </c>
      <c r="E16" s="13">
        <f t="shared" si="0"/>
        <v>98672</v>
      </c>
    </row>
    <row r="17" spans="1:5" x14ac:dyDescent="0.25">
      <c r="A17" s="8" t="s">
        <v>283</v>
      </c>
      <c r="B17" s="11" t="str">
        <f t="shared" si="1"/>
        <v>Res_Kurs_BeY</v>
      </c>
      <c r="C17" s="1" t="s">
        <v>12</v>
      </c>
      <c r="D17" s="1" t="s">
        <v>47</v>
      </c>
      <c r="E17" s="13">
        <f t="shared" si="0"/>
        <v>-275347</v>
      </c>
    </row>
    <row r="18" spans="1:5" x14ac:dyDescent="0.25">
      <c r="A18" s="8" t="s">
        <v>316</v>
      </c>
      <c r="B18" s="11" t="str">
        <f t="shared" si="1"/>
        <v>Res_Rug_BeY</v>
      </c>
      <c r="C18" s="1" t="s">
        <v>13</v>
      </c>
      <c r="D18" s="1" t="s">
        <v>48</v>
      </c>
      <c r="E18" s="13">
        <f t="shared" si="0"/>
        <v>-542</v>
      </c>
    </row>
    <row r="19" spans="1:5" x14ac:dyDescent="0.25">
      <c r="A19" s="8" t="s">
        <v>284</v>
      </c>
      <c r="B19" s="11" t="str">
        <f t="shared" si="1"/>
        <v>Res_AdmV_BeY</v>
      </c>
      <c r="C19" s="1" t="s">
        <v>14</v>
      </c>
      <c r="D19" s="1" t="s">
        <v>49</v>
      </c>
      <c r="E19" s="13">
        <f t="shared" si="0"/>
        <v>-16048</v>
      </c>
    </row>
    <row r="20" spans="1:5" ht="15.75" customHeight="1" x14ac:dyDescent="0.25">
      <c r="A20" s="8" t="s">
        <v>381</v>
      </c>
      <c r="B20" s="11" t="str">
        <f t="shared" si="1"/>
        <v>Res_iaTot_BeY</v>
      </c>
      <c r="C20" s="4" t="s">
        <v>15</v>
      </c>
      <c r="D20" s="4" t="s">
        <v>50</v>
      </c>
      <c r="E20" s="13">
        <f t="shared" si="0"/>
        <v>-193265</v>
      </c>
    </row>
    <row r="21" spans="1:5" x14ac:dyDescent="0.25">
      <c r="A21" s="8" t="s">
        <v>285</v>
      </c>
      <c r="B21" s="11" t="str">
        <f t="shared" si="1"/>
        <v>Res_Pas_BeY</v>
      </c>
      <c r="C21" s="1" t="s">
        <v>16</v>
      </c>
      <c r="D21" s="1" t="s">
        <v>51</v>
      </c>
      <c r="E21" s="13">
        <f t="shared" si="0"/>
        <v>29733</v>
      </c>
    </row>
    <row r="22" spans="1:5" x14ac:dyDescent="0.25">
      <c r="A22" s="8" t="s">
        <v>317</v>
      </c>
      <c r="B22" s="11" t="str">
        <f t="shared" si="1"/>
        <v>Res_UbY_BeY</v>
      </c>
      <c r="C22" s="1" t="s">
        <v>17</v>
      </c>
      <c r="D22" s="1" t="s">
        <v>52</v>
      </c>
      <c r="E22" s="13">
        <f t="shared" si="0"/>
        <v>-258006</v>
      </c>
    </row>
    <row r="23" spans="1:5" x14ac:dyDescent="0.25">
      <c r="A23" s="8" t="s">
        <v>318</v>
      </c>
      <c r="B23" s="11" t="str">
        <f t="shared" si="1"/>
        <v>Res_MGd_BeY</v>
      </c>
      <c r="C23" s="1" t="s">
        <v>18</v>
      </c>
      <c r="D23" s="1" t="s">
        <v>53</v>
      </c>
      <c r="E23" s="13">
        <f t="shared" si="0"/>
        <v>0</v>
      </c>
    </row>
    <row r="24" spans="1:5" x14ac:dyDescent="0.25">
      <c r="A24" s="8" t="s">
        <v>286</v>
      </c>
      <c r="B24" s="11" t="str">
        <f t="shared" si="1"/>
        <v>Res_YTot_BeY</v>
      </c>
      <c r="C24" s="4" t="s">
        <v>19</v>
      </c>
      <c r="D24" s="4" t="s">
        <v>189</v>
      </c>
      <c r="E24" s="13">
        <f t="shared" si="0"/>
        <v>-258006</v>
      </c>
    </row>
    <row r="25" spans="1:5" x14ac:dyDescent="0.25">
      <c r="A25" s="8" t="s">
        <v>287</v>
      </c>
      <c r="B25" s="11" t="str">
        <f t="shared" si="1"/>
        <v>Res_LP_BeY</v>
      </c>
      <c r="C25" s="1" t="s">
        <v>20</v>
      </c>
      <c r="D25" s="1" t="s">
        <v>243</v>
      </c>
      <c r="E25" s="13">
        <f t="shared" si="0"/>
        <v>10987</v>
      </c>
    </row>
    <row r="26" spans="1:5" x14ac:dyDescent="0.25">
      <c r="A26" s="8" t="s">
        <v>288</v>
      </c>
      <c r="B26" s="11" t="str">
        <f t="shared" si="1"/>
        <v>Res_GLP_BeY</v>
      </c>
      <c r="C26" s="1" t="s">
        <v>21</v>
      </c>
      <c r="D26" s="1" t="s">
        <v>56</v>
      </c>
      <c r="E26" s="13">
        <f t="shared" si="0"/>
        <v>0</v>
      </c>
    </row>
    <row r="27" spans="1:5" x14ac:dyDescent="0.25">
      <c r="A27" s="8" t="s">
        <v>289</v>
      </c>
      <c r="B27" s="11" t="str">
        <f t="shared" si="1"/>
        <v>Res_LPTot_BeY</v>
      </c>
      <c r="C27" s="4" t="s">
        <v>22</v>
      </c>
      <c r="D27" s="4" t="s">
        <v>190</v>
      </c>
      <c r="E27" s="13">
        <f t="shared" si="0"/>
        <v>10987</v>
      </c>
    </row>
    <row r="28" spans="1:5" x14ac:dyDescent="0.25">
      <c r="A28" s="8" t="s">
        <v>290</v>
      </c>
      <c r="B28" s="11" t="str">
        <f t="shared" si="1"/>
        <v>Res_Fm_BeY</v>
      </c>
      <c r="C28" s="1" t="s">
        <v>23</v>
      </c>
      <c r="D28" s="1" t="s">
        <v>191</v>
      </c>
      <c r="E28" s="13">
        <f t="shared" si="0"/>
        <v>0</v>
      </c>
    </row>
    <row r="29" spans="1:5" x14ac:dyDescent="0.25">
      <c r="A29" s="8" t="s">
        <v>382</v>
      </c>
      <c r="B29" s="11" t="str">
        <f t="shared" si="1"/>
        <v>Res_Okap_BeY</v>
      </c>
      <c r="C29" s="1" t="s">
        <v>24</v>
      </c>
      <c r="D29" s="1" t="s">
        <v>192</v>
      </c>
      <c r="E29" s="13">
        <f t="shared" si="0"/>
        <v>8062</v>
      </c>
    </row>
    <row r="30" spans="1:5" x14ac:dyDescent="0.25">
      <c r="A30" s="8" t="s">
        <v>292</v>
      </c>
      <c r="B30" s="11" t="str">
        <f t="shared" si="1"/>
        <v>Res_Eom_BeY</v>
      </c>
      <c r="C30" s="1" t="s">
        <v>25</v>
      </c>
      <c r="D30" s="1" t="s">
        <v>57</v>
      </c>
      <c r="E30" s="13">
        <f t="shared" si="0"/>
        <v>0</v>
      </c>
    </row>
    <row r="31" spans="1:5" x14ac:dyDescent="0.25">
      <c r="A31" s="8" t="s">
        <v>293</v>
      </c>
      <c r="B31" s="11" t="str">
        <f t="shared" si="1"/>
        <v>Res_Aom_BeY</v>
      </c>
      <c r="C31" s="1" t="s">
        <v>26</v>
      </c>
      <c r="D31" s="1" t="s">
        <v>92</v>
      </c>
      <c r="E31" s="13">
        <f t="shared" si="0"/>
        <v>-5360</v>
      </c>
    </row>
    <row r="32" spans="1:5" x14ac:dyDescent="0.25">
      <c r="A32" s="8" t="s">
        <v>383</v>
      </c>
      <c r="B32" s="11" t="str">
        <f t="shared" si="1"/>
        <v>Res_RTv_BeY</v>
      </c>
      <c r="C32" s="1" t="s">
        <v>27</v>
      </c>
      <c r="D32" s="1" t="s">
        <v>58</v>
      </c>
      <c r="E32" s="13">
        <f t="shared" si="0"/>
        <v>0</v>
      </c>
    </row>
    <row r="33" spans="1:5" x14ac:dyDescent="0.25">
      <c r="A33" s="8" t="s">
        <v>319</v>
      </c>
      <c r="B33" s="11" t="str">
        <f t="shared" si="1"/>
        <v>Res_PGG_BeY</v>
      </c>
      <c r="C33" s="1" t="s">
        <v>28</v>
      </c>
      <c r="D33" s="1" t="s">
        <v>93</v>
      </c>
      <c r="E33" s="13">
        <f t="shared" si="0"/>
        <v>0</v>
      </c>
    </row>
    <row r="34" spans="1:5" x14ac:dyDescent="0.25">
      <c r="A34" s="8" t="s">
        <v>294</v>
      </c>
      <c r="B34" s="11" t="str">
        <f t="shared" si="1"/>
        <v>Res_DTot_BeY</v>
      </c>
      <c r="C34" s="4" t="s">
        <v>29</v>
      </c>
      <c r="D34" s="5" t="s">
        <v>201</v>
      </c>
      <c r="E34" s="13">
        <f t="shared" si="0"/>
        <v>-5360</v>
      </c>
    </row>
    <row r="35" spans="1:5" x14ac:dyDescent="0.25">
      <c r="A35" s="8" t="s">
        <v>326</v>
      </c>
      <c r="B35" s="11" t="str">
        <f t="shared" si="1"/>
        <v>Res_Oia_BeY</v>
      </c>
      <c r="C35" s="1" t="s">
        <v>30</v>
      </c>
      <c r="D35" s="1" t="s">
        <v>59</v>
      </c>
      <c r="E35" s="13">
        <f t="shared" si="0"/>
        <v>39262</v>
      </c>
    </row>
    <row r="36" spans="1:5" x14ac:dyDescent="0.25">
      <c r="A36" s="8" t="s">
        <v>320</v>
      </c>
      <c r="B36" s="11" t="str">
        <f t="shared" si="1"/>
        <v>Res_FPTot_BeY</v>
      </c>
      <c r="C36" s="4" t="s">
        <v>31</v>
      </c>
      <c r="D36" s="4" t="s">
        <v>193</v>
      </c>
      <c r="E36" s="13">
        <f t="shared" si="0"/>
        <v>4373</v>
      </c>
    </row>
    <row r="37" spans="1:5" x14ac:dyDescent="0.25">
      <c r="A37" s="8" t="s">
        <v>321</v>
      </c>
      <c r="B37" s="11" t="str">
        <f t="shared" si="1"/>
        <v>Res_RSU_BeY</v>
      </c>
      <c r="C37" s="1" t="s">
        <v>32</v>
      </c>
      <c r="D37" s="1" t="s">
        <v>60</v>
      </c>
      <c r="E37" s="13">
        <f t="shared" si="0"/>
        <v>0</v>
      </c>
    </row>
    <row r="38" spans="1:5" x14ac:dyDescent="0.25">
      <c r="A38" s="8" t="s">
        <v>384</v>
      </c>
      <c r="B38" s="11" t="str">
        <f t="shared" si="1"/>
        <v>Res_Ekia_BeY</v>
      </c>
      <c r="C38" s="1" t="s">
        <v>33</v>
      </c>
      <c r="D38" s="1" t="s">
        <v>61</v>
      </c>
      <c r="E38" s="13">
        <f t="shared" si="0"/>
        <v>-45732</v>
      </c>
    </row>
    <row r="39" spans="1:5" x14ac:dyDescent="0.25">
      <c r="A39" s="8" t="s">
        <v>385</v>
      </c>
      <c r="B39" s="11" t="str">
        <f t="shared" si="1"/>
        <v>Res_Xind_BeY</v>
      </c>
      <c r="C39" s="1" t="s">
        <v>34</v>
      </c>
      <c r="D39" s="1" t="s">
        <v>62</v>
      </c>
      <c r="E39" s="13">
        <f t="shared" si="0"/>
        <v>0</v>
      </c>
    </row>
    <row r="40" spans="1:5" x14ac:dyDescent="0.25">
      <c r="A40" s="8" t="s">
        <v>386</v>
      </c>
      <c r="B40" s="11" t="str">
        <f t="shared" si="1"/>
        <v>Res_Xomk_BeY</v>
      </c>
      <c r="C40" s="1" t="s">
        <v>35</v>
      </c>
      <c r="D40" s="1" t="s">
        <v>194</v>
      </c>
      <c r="E40" s="13">
        <f t="shared" si="0"/>
        <v>0</v>
      </c>
    </row>
    <row r="41" spans="1:5" x14ac:dyDescent="0.25">
      <c r="A41" s="8" t="s">
        <v>295</v>
      </c>
      <c r="B41" s="11" t="str">
        <f t="shared" si="1"/>
        <v>Res_ROA_BeY</v>
      </c>
      <c r="C41" s="1" t="s">
        <v>36</v>
      </c>
      <c r="D41" s="1" t="s">
        <v>63</v>
      </c>
      <c r="E41" s="13">
        <f t="shared" si="0"/>
        <v>0</v>
      </c>
    </row>
    <row r="42" spans="1:5" x14ac:dyDescent="0.25">
      <c r="A42" s="8" t="s">
        <v>325</v>
      </c>
      <c r="B42" s="11" t="str">
        <f t="shared" si="1"/>
        <v>Res_RfSTot_BeY</v>
      </c>
      <c r="C42" s="4" t="s">
        <v>37</v>
      </c>
      <c r="D42" s="4" t="s">
        <v>403</v>
      </c>
      <c r="E42" s="13">
        <f t="shared" si="0"/>
        <v>-41359</v>
      </c>
    </row>
    <row r="43" spans="1:5" x14ac:dyDescent="0.25">
      <c r="A43" s="8" t="s">
        <v>296</v>
      </c>
      <c r="B43" s="11" t="str">
        <f t="shared" si="1"/>
        <v>Res_SEk_BeY</v>
      </c>
      <c r="C43" s="1" t="s">
        <v>38</v>
      </c>
      <c r="D43" s="1" t="s">
        <v>64</v>
      </c>
      <c r="E43" s="13">
        <f t="shared" si="0"/>
        <v>6470</v>
      </c>
    </row>
    <row r="44" spans="1:5" x14ac:dyDescent="0.25">
      <c r="A44" s="8" t="s">
        <v>269</v>
      </c>
      <c r="B44" s="11" t="str">
        <f t="shared" si="1"/>
        <v>Res_ResTot_BeY</v>
      </c>
      <c r="C44" s="4" t="s">
        <v>39</v>
      </c>
      <c r="D44" s="4" t="s">
        <v>195</v>
      </c>
      <c r="E44" s="13">
        <f t="shared" si="0"/>
        <v>-34889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INDEX(TpkData,MATCH($D$3,TpkNavn,0),MATCH($B47,TpkVar,0))</f>
        <v>0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0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0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0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0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0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0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0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0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0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0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0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0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0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0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0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0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0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0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0</v>
      </c>
    </row>
    <row r="67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592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INDEX(TpkData,MATCH($D$3,TpkNavn,0),MATCH("regnr",TpkVar,0))</f>
        <v>70735</v>
      </c>
      <c r="E5" s="100"/>
    </row>
    <row r="6" spans="1:5" x14ac:dyDescent="0.25"/>
    <row r="7" spans="1:5" ht="30" customHeight="1" x14ac:dyDescent="0.25">
      <c r="C7" s="82" t="s">
        <v>1041</v>
      </c>
      <c r="D7" s="83"/>
      <c r="E7" s="84"/>
    </row>
    <row r="8" spans="1:5" ht="15" customHeight="1" x14ac:dyDescent="0.25">
      <c r="C8" s="85" t="s">
        <v>187</v>
      </c>
      <c r="D8" s="86"/>
      <c r="E8" s="87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INDEX(TpkData,MATCH($D$3,TpkNavn,0),MATCH($B11,TpkVar,0))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0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0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0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0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0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0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1695175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2826728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4602624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53389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0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66935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62761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9307612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9307612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0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0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0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0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0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0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0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16236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16236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0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0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101849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73694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175543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28096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15110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43206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9542597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INDEX(TpkData,MATCH($D$3,TpkNavn,0),MATCH($B58,TpkVar,0))</f>
        <v>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0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0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2049813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2049813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462485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0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462485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0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4340444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2056965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0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53014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6450423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0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0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6450423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0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0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0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INDEX(TpkData,MATCH($D$3,TpkNavn,0),MATCH($B90,TpkVar,0))</f>
        <v>0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6450423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0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0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0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0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0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264627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0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315230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579857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19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9542597</v>
      </c>
    </row>
    <row r="111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0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>
      <c r="C3" s="99" t="s">
        <v>999</v>
      </c>
      <c r="D3" s="101" t="s">
        <v>592</v>
      </c>
      <c r="E3" s="101"/>
    </row>
    <row r="4" spans="1:5" x14ac:dyDescent="0.25">
      <c r="C4" s="99"/>
      <c r="D4" s="101"/>
      <c r="E4" s="101"/>
    </row>
    <row r="5" spans="1:5" x14ac:dyDescent="0.25">
      <c r="C5" s="38" t="s">
        <v>1000</v>
      </c>
      <c r="D5" s="100">
        <f>INDEX(TpkData,MATCH($D$3,TpkNavn,0),MATCH("regnr",TpkVar,0))</f>
        <v>70735</v>
      </c>
      <c r="E5" s="100"/>
    </row>
    <row r="6" spans="1:5" x14ac:dyDescent="0.25"/>
    <row r="7" spans="1:5" ht="23.25" x14ac:dyDescent="0.25">
      <c r="C7" s="88" t="s">
        <v>1042</v>
      </c>
      <c r="D7" s="89"/>
      <c r="E7" s="89"/>
    </row>
    <row r="8" spans="1:5" ht="15" customHeight="1" x14ac:dyDescent="0.25">
      <c r="C8" s="80" t="s">
        <v>187</v>
      </c>
      <c r="D8" s="80"/>
      <c r="E8" s="80"/>
    </row>
    <row r="9" spans="1:5" x14ac:dyDescent="0.25">
      <c r="A9" s="14" t="s">
        <v>245</v>
      </c>
      <c r="B9" s="16" t="s">
        <v>1004</v>
      </c>
      <c r="C9" s="1"/>
      <c r="D9" s="5"/>
      <c r="E9" s="2" t="s">
        <v>664</v>
      </c>
    </row>
    <row r="10" spans="1:5" ht="16.5" customHeight="1" x14ac:dyDescent="0.25">
      <c r="A10" s="8" t="s">
        <v>1005</v>
      </c>
      <c r="B10" s="11" t="str">
        <f>"Lph_"&amp;A10&amp;"_"&amp;$B$9</f>
        <v>Lph_LhP_pTot</v>
      </c>
      <c r="C10" s="1" t="s">
        <v>5</v>
      </c>
      <c r="D10" s="15" t="s">
        <v>1003</v>
      </c>
      <c r="E10" s="13">
        <f>INDEX(TpkData,MATCH($D$3,TpkNavn,0),MATCH($B10,TpkVar,0))</f>
        <v>6461410</v>
      </c>
    </row>
    <row r="11" spans="1:5" ht="16.5" customHeight="1" x14ac:dyDescent="0.25">
      <c r="A11" s="8" t="s">
        <v>1007</v>
      </c>
      <c r="B11" s="11" t="str">
        <f t="shared" ref="B11:B28" si="0">"Lph_"&amp;A11&amp;"_"&amp;$B$9</f>
        <v>Lph_FmP_pTot</v>
      </c>
      <c r="C11" s="1" t="s">
        <v>6</v>
      </c>
      <c r="D11" s="15" t="s">
        <v>1006</v>
      </c>
      <c r="E11" s="13">
        <f t="shared" ref="E11:E28" si="1">INDEX(TpkData,MATCH($D$3,TpkNavn,0),MATCH($B11,TpkVar,0))</f>
        <v>0</v>
      </c>
    </row>
    <row r="12" spans="1:5" ht="16.5" customHeight="1" x14ac:dyDescent="0.25">
      <c r="A12" s="8" t="s">
        <v>1009</v>
      </c>
      <c r="B12" s="11" t="str">
        <f t="shared" si="0"/>
        <v>Lph_FHTot_pTot</v>
      </c>
      <c r="C12" s="4" t="s">
        <v>7</v>
      </c>
      <c r="D12" s="5" t="s">
        <v>1008</v>
      </c>
      <c r="E12" s="13">
        <f t="shared" si="1"/>
        <v>6461410</v>
      </c>
    </row>
    <row r="13" spans="1:5" ht="16.5" customHeight="1" x14ac:dyDescent="0.25">
      <c r="A13" s="8" t="s">
        <v>1011</v>
      </c>
      <c r="B13" s="11" t="str">
        <f t="shared" si="0"/>
        <v>Lph_KBP_pTot</v>
      </c>
      <c r="C13" s="1" t="s">
        <v>8</v>
      </c>
      <c r="D13" s="15" t="s">
        <v>1010</v>
      </c>
      <c r="E13" s="13">
        <f t="shared" si="1"/>
        <v>-222838</v>
      </c>
    </row>
    <row r="14" spans="1:5" ht="16.5" customHeight="1" x14ac:dyDescent="0.25">
      <c r="A14" s="8" t="s">
        <v>1013</v>
      </c>
      <c r="B14" s="11" t="str">
        <f t="shared" si="0"/>
        <v>Lph_VrP_pTot</v>
      </c>
      <c r="C14" s="1" t="s">
        <v>9</v>
      </c>
      <c r="D14" s="15" t="s">
        <v>1012</v>
      </c>
      <c r="E14" s="13">
        <f t="shared" si="1"/>
        <v>-43867</v>
      </c>
    </row>
    <row r="15" spans="1:5" ht="16.5" customHeight="1" x14ac:dyDescent="0.25">
      <c r="A15" s="8" t="s">
        <v>1015</v>
      </c>
      <c r="B15" s="11" t="str">
        <f t="shared" si="0"/>
        <v>Lph_RHP_pTot</v>
      </c>
      <c r="C15" s="4" t="s">
        <v>10</v>
      </c>
      <c r="D15" s="5" t="s">
        <v>1014</v>
      </c>
      <c r="E15" s="13">
        <f t="shared" si="1"/>
        <v>6194705</v>
      </c>
    </row>
    <row r="16" spans="1:5" ht="16.5" customHeight="1" x14ac:dyDescent="0.25">
      <c r="A16" s="8" t="s">
        <v>279</v>
      </c>
      <c r="B16" s="11" t="str">
        <f t="shared" si="0"/>
        <v>Lph_BM_pTot</v>
      </c>
      <c r="C16" s="1" t="s">
        <v>11</v>
      </c>
      <c r="D16" s="15" t="s">
        <v>0</v>
      </c>
      <c r="E16" s="13">
        <f t="shared" si="1"/>
        <v>372960</v>
      </c>
    </row>
    <row r="17" spans="1:5" ht="16.5" customHeight="1" x14ac:dyDescent="0.25">
      <c r="A17" s="8" t="s">
        <v>1017</v>
      </c>
      <c r="B17" s="11" t="str">
        <f t="shared" si="0"/>
        <v>Lph_TiAk_pTot</v>
      </c>
      <c r="C17" s="1" t="s">
        <v>12</v>
      </c>
      <c r="D17" s="15" t="s">
        <v>1016</v>
      </c>
      <c r="E17" s="13">
        <f t="shared" si="1"/>
        <v>174287</v>
      </c>
    </row>
    <row r="18" spans="1:5" ht="16.5" customHeight="1" x14ac:dyDescent="0.25">
      <c r="A18" s="8" t="s">
        <v>1019</v>
      </c>
      <c r="B18" s="11" t="str">
        <f t="shared" si="0"/>
        <v>Lph_FPy_pTot</v>
      </c>
      <c r="C18" s="1" t="s">
        <v>13</v>
      </c>
      <c r="D18" s="15" t="s">
        <v>1018</v>
      </c>
      <c r="E18" s="13">
        <f t="shared" si="1"/>
        <v>-236099</v>
      </c>
    </row>
    <row r="19" spans="1:5" ht="16.5" customHeight="1" x14ac:dyDescent="0.25">
      <c r="A19" s="8" t="s">
        <v>1021</v>
      </c>
      <c r="B19" s="11" t="str">
        <f t="shared" si="0"/>
        <v>Lph_TiOm_pTot</v>
      </c>
      <c r="C19" s="1" t="s">
        <v>14</v>
      </c>
      <c r="D19" s="15" t="s">
        <v>1020</v>
      </c>
      <c r="E19" s="13">
        <f t="shared" si="1"/>
        <v>-5604</v>
      </c>
    </row>
    <row r="20" spans="1:5" ht="16.5" customHeight="1" x14ac:dyDescent="0.25">
      <c r="A20" s="8" t="s">
        <v>1023</v>
      </c>
      <c r="B20" s="11" t="str">
        <f t="shared" si="0"/>
        <v>Lph_TiRi_pTot</v>
      </c>
      <c r="C20" s="1" t="s">
        <v>15</v>
      </c>
      <c r="D20" s="15" t="s">
        <v>1022</v>
      </c>
      <c r="E20" s="13">
        <f t="shared" si="1"/>
        <v>-11322</v>
      </c>
    </row>
    <row r="21" spans="1:5" ht="16.5" customHeight="1" x14ac:dyDescent="0.25">
      <c r="A21" s="8" t="s">
        <v>1025</v>
      </c>
      <c r="B21" s="11" t="str">
        <f t="shared" si="0"/>
        <v>Lph_Rhx_pTot</v>
      </c>
      <c r="C21" s="1" t="s">
        <v>16</v>
      </c>
      <c r="D21" s="15" t="s">
        <v>1024</v>
      </c>
      <c r="E21" s="13">
        <f t="shared" si="1"/>
        <v>-26923</v>
      </c>
    </row>
    <row r="22" spans="1:5" ht="16.5" customHeight="1" x14ac:dyDescent="0.25">
      <c r="A22" s="8" t="s">
        <v>1027</v>
      </c>
      <c r="B22" s="11" t="str">
        <f t="shared" si="0"/>
        <v>Lph_RHU_pTot</v>
      </c>
      <c r="C22" s="4" t="s">
        <v>17</v>
      </c>
      <c r="D22" s="5" t="s">
        <v>1026</v>
      </c>
      <c r="E22" s="13">
        <f t="shared" si="1"/>
        <v>6462004</v>
      </c>
    </row>
    <row r="23" spans="1:5" ht="16.5" customHeight="1" x14ac:dyDescent="0.25">
      <c r="A23" s="8" t="s">
        <v>1029</v>
      </c>
      <c r="B23" s="11" t="str">
        <f t="shared" si="0"/>
        <v>Lph_VrU_pTot</v>
      </c>
      <c r="C23" s="1" t="s">
        <v>18</v>
      </c>
      <c r="D23" s="15" t="s">
        <v>1028</v>
      </c>
      <c r="E23" s="13">
        <f t="shared" si="1"/>
        <v>45737</v>
      </c>
    </row>
    <row r="24" spans="1:5" ht="16.5" customHeight="1" x14ac:dyDescent="0.25">
      <c r="A24" s="8" t="s">
        <v>1031</v>
      </c>
      <c r="B24" s="11" t="str">
        <f t="shared" si="0"/>
        <v>Lph_BPu_pTot</v>
      </c>
      <c r="C24" s="1" t="s">
        <v>19</v>
      </c>
      <c r="D24" s="15" t="s">
        <v>1030</v>
      </c>
      <c r="E24" s="13">
        <f t="shared" si="1"/>
        <v>0</v>
      </c>
    </row>
    <row r="25" spans="1:5" ht="16.5" customHeight="1" x14ac:dyDescent="0.25">
      <c r="A25" s="8" t="s">
        <v>1032</v>
      </c>
      <c r="B25" s="11" t="str">
        <f t="shared" si="0"/>
        <v>Lph_Fphx_pTot</v>
      </c>
      <c r="C25" s="1" t="s">
        <v>20</v>
      </c>
      <c r="D25" s="15" t="s">
        <v>1024</v>
      </c>
      <c r="E25" s="13">
        <f t="shared" si="1"/>
        <v>-57318</v>
      </c>
    </row>
    <row r="26" spans="1:5" ht="16.5" customHeight="1" x14ac:dyDescent="0.25">
      <c r="A26" s="8" t="s">
        <v>1034</v>
      </c>
      <c r="B26" s="11" t="str">
        <f t="shared" si="0"/>
        <v>Lph_FpHTot_pTot</v>
      </c>
      <c r="C26" s="4" t="s">
        <v>21</v>
      </c>
      <c r="D26" s="5" t="s">
        <v>1033</v>
      </c>
      <c r="E26" s="13">
        <f t="shared" si="1"/>
        <v>6450423</v>
      </c>
    </row>
    <row r="27" spans="1:5" ht="16.5" customHeight="1" x14ac:dyDescent="0.25">
      <c r="A27" s="8" t="s">
        <v>1036</v>
      </c>
      <c r="B27" s="11" t="str">
        <f t="shared" si="0"/>
        <v>Lph_FmU_pTot</v>
      </c>
      <c r="C27" s="1" t="s">
        <v>22</v>
      </c>
      <c r="D27" s="15" t="s">
        <v>1035</v>
      </c>
      <c r="E27" s="13">
        <f t="shared" si="1"/>
        <v>0</v>
      </c>
    </row>
    <row r="28" spans="1:5" x14ac:dyDescent="0.25">
      <c r="A28" s="8" t="s">
        <v>1038</v>
      </c>
      <c r="B28" s="11" t="str">
        <f t="shared" si="0"/>
        <v>Lph_LPU_pTot</v>
      </c>
      <c r="C28" s="4" t="s">
        <v>23</v>
      </c>
      <c r="D28" s="5" t="s">
        <v>1037</v>
      </c>
      <c r="E28" s="13">
        <f t="shared" si="1"/>
        <v>6450423</v>
      </c>
    </row>
    <row r="29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customWidth="1"/>
    <col min="4" max="4" width="109.7109375" customWidth="1"/>
    <col min="5" max="5" width="14.28515625" customWidth="1"/>
    <col min="6" max="6" width="4.7109375" customWidth="1"/>
    <col min="7" max="16384" width="9.140625" hidden="1"/>
  </cols>
  <sheetData>
    <row r="1" spans="1:5" s="11" customFormat="1" x14ac:dyDescent="0.25">
      <c r="C1" s="81" t="s">
        <v>604</v>
      </c>
      <c r="D1" s="81"/>
    </row>
    <row r="2" spans="1:5" s="11" customFormat="1" x14ac:dyDescent="0.25"/>
    <row r="3" spans="1:5" s="11" customFormat="1" x14ac:dyDescent="0.25"/>
    <row r="4" spans="1:5" ht="30" customHeight="1" x14ac:dyDescent="0.25">
      <c r="C4" s="82" t="s">
        <v>606</v>
      </c>
      <c r="D4" s="83"/>
      <c r="E4" s="84"/>
    </row>
    <row r="5" spans="1:5" ht="15" customHeight="1" x14ac:dyDescent="0.25">
      <c r="C5" s="85" t="s">
        <v>187</v>
      </c>
      <c r="D5" s="86"/>
      <c r="E5" s="87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4317298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58238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171077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229315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1517848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300180779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9357039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8110373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1178971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318827161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127700757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58176401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531258022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4395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4430754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5090295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10264986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119952358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856877968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1177222978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1078334489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246346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703211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949557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3916611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3916611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875041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17911915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0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10715260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34368384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1187816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6164816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24167006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2362686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33882324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13147233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2380394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15527627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2343882414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2809901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646992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93281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93281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4048336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0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4048336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48614246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102000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56314755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17367158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42033027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59400185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3016892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10739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574294858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229670716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64427795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5456377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873849746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1040923796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514323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1041438119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1915287864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21529527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33918380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1709549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676793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1976149743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2495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2391779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182761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2577035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81183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1070602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385185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86750594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10116727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18121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2000681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2470029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142509958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245321898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4037615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2343882414</v>
      </c>
    </row>
    <row r="108" spans="1:5" x14ac:dyDescent="0.25"/>
  </sheetData>
  <sheetProtection algorithmName="SHA-512" hashValue="UOhfSSdZqIftw74AM0LUwdWLK00pMbtar6H2o8tRyPvoLcnAQyGvO12AnfRqY2rXIXodybS9elkCrXSlvhjxew==" saltValue="WmSDFdQsFyQsxnwFgVxg/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ignoredErrors>
    <ignoredError sqref="C5" numberStoredAsText="1"/>
  </ignoredError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76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71.7109375" style="48" customWidth="1"/>
    <col min="2" max="2" width="30.42578125" style="48" customWidth="1"/>
    <col min="3" max="3" width="1.85546875" style="48" customWidth="1"/>
    <col min="4" max="256" width="9.140625" style="48" hidden="1" customWidth="1"/>
    <col min="257" max="257" width="50.140625" style="48" hidden="1" customWidth="1"/>
    <col min="258" max="258" width="39.42578125" style="48" hidden="1" customWidth="1"/>
    <col min="259" max="259" width="1.85546875" style="48" hidden="1" customWidth="1"/>
    <col min="260" max="512" width="0" style="48" hidden="1"/>
    <col min="513" max="513" width="50.140625" style="48" hidden="1" customWidth="1"/>
    <col min="514" max="514" width="39.42578125" style="48" hidden="1" customWidth="1"/>
    <col min="515" max="515" width="1.85546875" style="48" hidden="1" customWidth="1"/>
    <col min="516" max="768" width="0" style="48" hidden="1"/>
    <col min="769" max="769" width="50.140625" style="48" hidden="1" customWidth="1"/>
    <col min="770" max="770" width="39.42578125" style="48" hidden="1" customWidth="1"/>
    <col min="771" max="771" width="1.85546875" style="48" hidden="1" customWidth="1"/>
    <col min="772" max="1024" width="0" style="48" hidden="1"/>
    <col min="1025" max="1025" width="50.140625" style="48" hidden="1" customWidth="1"/>
    <col min="1026" max="1026" width="39.42578125" style="48" hidden="1" customWidth="1"/>
    <col min="1027" max="1027" width="1.85546875" style="48" hidden="1" customWidth="1"/>
    <col min="1028" max="1280" width="0" style="48" hidden="1"/>
    <col min="1281" max="1281" width="50.140625" style="48" hidden="1" customWidth="1"/>
    <col min="1282" max="1282" width="39.42578125" style="48" hidden="1" customWidth="1"/>
    <col min="1283" max="1283" width="1.85546875" style="48" hidden="1" customWidth="1"/>
    <col min="1284" max="1536" width="0" style="48" hidden="1"/>
    <col min="1537" max="1537" width="50.140625" style="48" hidden="1" customWidth="1"/>
    <col min="1538" max="1538" width="39.42578125" style="48" hidden="1" customWidth="1"/>
    <col min="1539" max="1539" width="1.85546875" style="48" hidden="1" customWidth="1"/>
    <col min="1540" max="1792" width="0" style="48" hidden="1"/>
    <col min="1793" max="1793" width="50.140625" style="48" hidden="1" customWidth="1"/>
    <col min="1794" max="1794" width="39.42578125" style="48" hidden="1" customWidth="1"/>
    <col min="1795" max="1795" width="1.85546875" style="48" hidden="1" customWidth="1"/>
    <col min="1796" max="2048" width="0" style="48" hidden="1"/>
    <col min="2049" max="2049" width="50.140625" style="48" hidden="1" customWidth="1"/>
    <col min="2050" max="2050" width="39.42578125" style="48" hidden="1" customWidth="1"/>
    <col min="2051" max="2051" width="1.85546875" style="48" hidden="1" customWidth="1"/>
    <col min="2052" max="2304" width="0" style="48" hidden="1"/>
    <col min="2305" max="2305" width="50.140625" style="48" hidden="1" customWidth="1"/>
    <col min="2306" max="2306" width="39.42578125" style="48" hidden="1" customWidth="1"/>
    <col min="2307" max="2307" width="1.85546875" style="48" hidden="1" customWidth="1"/>
    <col min="2308" max="2560" width="0" style="48" hidden="1"/>
    <col min="2561" max="2561" width="50.140625" style="48" hidden="1" customWidth="1"/>
    <col min="2562" max="2562" width="39.42578125" style="48" hidden="1" customWidth="1"/>
    <col min="2563" max="2563" width="1.85546875" style="48" hidden="1" customWidth="1"/>
    <col min="2564" max="2816" width="0" style="48" hidden="1"/>
    <col min="2817" max="2817" width="50.140625" style="48" hidden="1" customWidth="1"/>
    <col min="2818" max="2818" width="39.42578125" style="48" hidden="1" customWidth="1"/>
    <col min="2819" max="2819" width="1.85546875" style="48" hidden="1" customWidth="1"/>
    <col min="2820" max="3072" width="0" style="48" hidden="1"/>
    <col min="3073" max="3073" width="50.140625" style="48" hidden="1" customWidth="1"/>
    <col min="3074" max="3074" width="39.42578125" style="48" hidden="1" customWidth="1"/>
    <col min="3075" max="3075" width="1.85546875" style="48" hidden="1" customWidth="1"/>
    <col min="3076" max="3328" width="0" style="48" hidden="1"/>
    <col min="3329" max="3329" width="50.140625" style="48" hidden="1" customWidth="1"/>
    <col min="3330" max="3330" width="39.42578125" style="48" hidden="1" customWidth="1"/>
    <col min="3331" max="3331" width="1.85546875" style="48" hidden="1" customWidth="1"/>
    <col min="3332" max="3584" width="0" style="48" hidden="1"/>
    <col min="3585" max="3585" width="50.140625" style="48" hidden="1" customWidth="1"/>
    <col min="3586" max="3586" width="39.42578125" style="48" hidden="1" customWidth="1"/>
    <col min="3587" max="3587" width="1.85546875" style="48" hidden="1" customWidth="1"/>
    <col min="3588" max="3840" width="0" style="48" hidden="1"/>
    <col min="3841" max="3841" width="50.140625" style="48" hidden="1" customWidth="1"/>
    <col min="3842" max="3842" width="39.42578125" style="48" hidden="1" customWidth="1"/>
    <col min="3843" max="3843" width="1.85546875" style="48" hidden="1" customWidth="1"/>
    <col min="3844" max="4096" width="0" style="48" hidden="1"/>
    <col min="4097" max="4097" width="50.140625" style="48" hidden="1" customWidth="1"/>
    <col min="4098" max="4098" width="39.42578125" style="48" hidden="1" customWidth="1"/>
    <col min="4099" max="4099" width="1.85546875" style="48" hidden="1" customWidth="1"/>
    <col min="4100" max="4352" width="0" style="48" hidden="1"/>
    <col min="4353" max="4353" width="50.140625" style="48" hidden="1" customWidth="1"/>
    <col min="4354" max="4354" width="39.42578125" style="48" hidden="1" customWidth="1"/>
    <col min="4355" max="4355" width="1.85546875" style="48" hidden="1" customWidth="1"/>
    <col min="4356" max="4608" width="0" style="48" hidden="1"/>
    <col min="4609" max="4609" width="50.140625" style="48" hidden="1" customWidth="1"/>
    <col min="4610" max="4610" width="39.42578125" style="48" hidden="1" customWidth="1"/>
    <col min="4611" max="4611" width="1.85546875" style="48" hidden="1" customWidth="1"/>
    <col min="4612" max="4864" width="0" style="48" hidden="1"/>
    <col min="4865" max="4865" width="50.140625" style="48" hidden="1" customWidth="1"/>
    <col min="4866" max="4866" width="39.42578125" style="48" hidden="1" customWidth="1"/>
    <col min="4867" max="4867" width="1.85546875" style="48" hidden="1" customWidth="1"/>
    <col min="4868" max="5120" width="0" style="48" hidden="1"/>
    <col min="5121" max="5121" width="50.140625" style="48" hidden="1" customWidth="1"/>
    <col min="5122" max="5122" width="39.42578125" style="48" hidden="1" customWidth="1"/>
    <col min="5123" max="5123" width="1.85546875" style="48" hidden="1" customWidth="1"/>
    <col min="5124" max="5376" width="0" style="48" hidden="1"/>
    <col min="5377" max="5377" width="50.140625" style="48" hidden="1" customWidth="1"/>
    <col min="5378" max="5378" width="39.42578125" style="48" hidden="1" customWidth="1"/>
    <col min="5379" max="5379" width="1.85546875" style="48" hidden="1" customWidth="1"/>
    <col min="5380" max="5632" width="0" style="48" hidden="1"/>
    <col min="5633" max="5633" width="50.140625" style="48" hidden="1" customWidth="1"/>
    <col min="5634" max="5634" width="39.42578125" style="48" hidden="1" customWidth="1"/>
    <col min="5635" max="5635" width="1.85546875" style="48" hidden="1" customWidth="1"/>
    <col min="5636" max="5888" width="0" style="48" hidden="1"/>
    <col min="5889" max="5889" width="50.140625" style="48" hidden="1" customWidth="1"/>
    <col min="5890" max="5890" width="39.42578125" style="48" hidden="1" customWidth="1"/>
    <col min="5891" max="5891" width="1.85546875" style="48" hidden="1" customWidth="1"/>
    <col min="5892" max="6144" width="0" style="48" hidden="1"/>
    <col min="6145" max="6145" width="50.140625" style="48" hidden="1" customWidth="1"/>
    <col min="6146" max="6146" width="39.42578125" style="48" hidden="1" customWidth="1"/>
    <col min="6147" max="6147" width="1.85546875" style="48" hidden="1" customWidth="1"/>
    <col min="6148" max="6400" width="0" style="48" hidden="1"/>
    <col min="6401" max="6401" width="50.140625" style="48" hidden="1" customWidth="1"/>
    <col min="6402" max="6402" width="39.42578125" style="48" hidden="1" customWidth="1"/>
    <col min="6403" max="6403" width="1.85546875" style="48" hidden="1" customWidth="1"/>
    <col min="6404" max="6656" width="0" style="48" hidden="1"/>
    <col min="6657" max="6657" width="50.140625" style="48" hidden="1" customWidth="1"/>
    <col min="6658" max="6658" width="39.42578125" style="48" hidden="1" customWidth="1"/>
    <col min="6659" max="6659" width="1.85546875" style="48" hidden="1" customWidth="1"/>
    <col min="6660" max="6912" width="0" style="48" hidden="1"/>
    <col min="6913" max="6913" width="50.140625" style="48" hidden="1" customWidth="1"/>
    <col min="6914" max="6914" width="39.42578125" style="48" hidden="1" customWidth="1"/>
    <col min="6915" max="6915" width="1.85546875" style="48" hidden="1" customWidth="1"/>
    <col min="6916" max="7168" width="0" style="48" hidden="1"/>
    <col min="7169" max="7169" width="50.140625" style="48" hidden="1" customWidth="1"/>
    <col min="7170" max="7170" width="39.42578125" style="48" hidden="1" customWidth="1"/>
    <col min="7171" max="7171" width="1.85546875" style="48" hidden="1" customWidth="1"/>
    <col min="7172" max="7424" width="0" style="48" hidden="1"/>
    <col min="7425" max="7425" width="50.140625" style="48" hidden="1" customWidth="1"/>
    <col min="7426" max="7426" width="39.42578125" style="48" hidden="1" customWidth="1"/>
    <col min="7427" max="7427" width="1.85546875" style="48" hidden="1" customWidth="1"/>
    <col min="7428" max="7680" width="0" style="48" hidden="1"/>
    <col min="7681" max="7681" width="50.140625" style="48" hidden="1" customWidth="1"/>
    <col min="7682" max="7682" width="39.42578125" style="48" hidden="1" customWidth="1"/>
    <col min="7683" max="7683" width="1.85546875" style="48" hidden="1" customWidth="1"/>
    <col min="7684" max="7936" width="0" style="48" hidden="1"/>
    <col min="7937" max="7937" width="50.140625" style="48" hidden="1" customWidth="1"/>
    <col min="7938" max="7938" width="39.42578125" style="48" hidden="1" customWidth="1"/>
    <col min="7939" max="7939" width="1.85546875" style="48" hidden="1" customWidth="1"/>
    <col min="7940" max="8192" width="0" style="48" hidden="1"/>
    <col min="8193" max="8193" width="50.140625" style="48" hidden="1" customWidth="1"/>
    <col min="8194" max="8194" width="39.42578125" style="48" hidden="1" customWidth="1"/>
    <col min="8195" max="8195" width="1.85546875" style="48" hidden="1" customWidth="1"/>
    <col min="8196" max="8448" width="0" style="48" hidden="1"/>
    <col min="8449" max="8449" width="50.140625" style="48" hidden="1" customWidth="1"/>
    <col min="8450" max="8450" width="39.42578125" style="48" hidden="1" customWidth="1"/>
    <col min="8451" max="8451" width="1.85546875" style="48" hidden="1" customWidth="1"/>
    <col min="8452" max="8704" width="0" style="48" hidden="1"/>
    <col min="8705" max="8705" width="50.140625" style="48" hidden="1" customWidth="1"/>
    <col min="8706" max="8706" width="39.42578125" style="48" hidden="1" customWidth="1"/>
    <col min="8707" max="8707" width="1.85546875" style="48" hidden="1" customWidth="1"/>
    <col min="8708" max="8960" width="0" style="48" hidden="1"/>
    <col min="8961" max="8961" width="50.140625" style="48" hidden="1" customWidth="1"/>
    <col min="8962" max="8962" width="39.42578125" style="48" hidden="1" customWidth="1"/>
    <col min="8963" max="8963" width="1.85546875" style="48" hidden="1" customWidth="1"/>
    <col min="8964" max="9216" width="0" style="48" hidden="1"/>
    <col min="9217" max="9217" width="50.140625" style="48" hidden="1" customWidth="1"/>
    <col min="9218" max="9218" width="39.42578125" style="48" hidden="1" customWidth="1"/>
    <col min="9219" max="9219" width="1.85546875" style="48" hidden="1" customWidth="1"/>
    <col min="9220" max="9472" width="0" style="48" hidden="1"/>
    <col min="9473" max="9473" width="50.140625" style="48" hidden="1" customWidth="1"/>
    <col min="9474" max="9474" width="39.42578125" style="48" hidden="1" customWidth="1"/>
    <col min="9475" max="9475" width="1.85546875" style="48" hidden="1" customWidth="1"/>
    <col min="9476" max="9728" width="0" style="48" hidden="1"/>
    <col min="9729" max="9729" width="50.140625" style="48" hidden="1" customWidth="1"/>
    <col min="9730" max="9730" width="39.42578125" style="48" hidden="1" customWidth="1"/>
    <col min="9731" max="9731" width="1.85546875" style="48" hidden="1" customWidth="1"/>
    <col min="9732" max="9984" width="0" style="48" hidden="1"/>
    <col min="9985" max="9985" width="50.140625" style="48" hidden="1" customWidth="1"/>
    <col min="9986" max="9986" width="39.42578125" style="48" hidden="1" customWidth="1"/>
    <col min="9987" max="9987" width="1.85546875" style="48" hidden="1" customWidth="1"/>
    <col min="9988" max="10240" width="0" style="48" hidden="1"/>
    <col min="10241" max="10241" width="50.140625" style="48" hidden="1" customWidth="1"/>
    <col min="10242" max="10242" width="39.42578125" style="48" hidden="1" customWidth="1"/>
    <col min="10243" max="10243" width="1.85546875" style="48" hidden="1" customWidth="1"/>
    <col min="10244" max="10496" width="0" style="48" hidden="1"/>
    <col min="10497" max="10497" width="50.140625" style="48" hidden="1" customWidth="1"/>
    <col min="10498" max="10498" width="39.42578125" style="48" hidden="1" customWidth="1"/>
    <col min="10499" max="10499" width="1.85546875" style="48" hidden="1" customWidth="1"/>
    <col min="10500" max="10752" width="0" style="48" hidden="1"/>
    <col min="10753" max="10753" width="50.140625" style="48" hidden="1" customWidth="1"/>
    <col min="10754" max="10754" width="39.42578125" style="48" hidden="1" customWidth="1"/>
    <col min="10755" max="10755" width="1.85546875" style="48" hidden="1" customWidth="1"/>
    <col min="10756" max="11008" width="0" style="48" hidden="1"/>
    <col min="11009" max="11009" width="50.140625" style="48" hidden="1" customWidth="1"/>
    <col min="11010" max="11010" width="39.42578125" style="48" hidden="1" customWidth="1"/>
    <col min="11011" max="11011" width="1.85546875" style="48" hidden="1" customWidth="1"/>
    <col min="11012" max="11264" width="0" style="48" hidden="1"/>
    <col min="11265" max="11265" width="50.140625" style="48" hidden="1" customWidth="1"/>
    <col min="11266" max="11266" width="39.42578125" style="48" hidden="1" customWidth="1"/>
    <col min="11267" max="11267" width="1.85546875" style="48" hidden="1" customWidth="1"/>
    <col min="11268" max="11520" width="0" style="48" hidden="1"/>
    <col min="11521" max="11521" width="50.140625" style="48" hidden="1" customWidth="1"/>
    <col min="11522" max="11522" width="39.42578125" style="48" hidden="1" customWidth="1"/>
    <col min="11523" max="11523" width="1.85546875" style="48" hidden="1" customWidth="1"/>
    <col min="11524" max="11776" width="0" style="48" hidden="1"/>
    <col min="11777" max="11777" width="50.140625" style="48" hidden="1" customWidth="1"/>
    <col min="11778" max="11778" width="39.42578125" style="48" hidden="1" customWidth="1"/>
    <col min="11779" max="11779" width="1.85546875" style="48" hidden="1" customWidth="1"/>
    <col min="11780" max="12032" width="0" style="48" hidden="1"/>
    <col min="12033" max="12033" width="50.140625" style="48" hidden="1" customWidth="1"/>
    <col min="12034" max="12034" width="39.42578125" style="48" hidden="1" customWidth="1"/>
    <col min="12035" max="12035" width="1.85546875" style="48" hidden="1" customWidth="1"/>
    <col min="12036" max="12288" width="0" style="48" hidden="1"/>
    <col min="12289" max="12289" width="50.140625" style="48" hidden="1" customWidth="1"/>
    <col min="12290" max="12290" width="39.42578125" style="48" hidden="1" customWidth="1"/>
    <col min="12291" max="12291" width="1.85546875" style="48" hidden="1" customWidth="1"/>
    <col min="12292" max="12544" width="0" style="48" hidden="1"/>
    <col min="12545" max="12545" width="50.140625" style="48" hidden="1" customWidth="1"/>
    <col min="12546" max="12546" width="39.42578125" style="48" hidden="1" customWidth="1"/>
    <col min="12547" max="12547" width="1.85546875" style="48" hidden="1" customWidth="1"/>
    <col min="12548" max="12800" width="0" style="48" hidden="1"/>
    <col min="12801" max="12801" width="50.140625" style="48" hidden="1" customWidth="1"/>
    <col min="12802" max="12802" width="39.42578125" style="48" hidden="1" customWidth="1"/>
    <col min="12803" max="12803" width="1.85546875" style="48" hidden="1" customWidth="1"/>
    <col min="12804" max="13056" width="0" style="48" hidden="1"/>
    <col min="13057" max="13057" width="50.140625" style="48" hidden="1" customWidth="1"/>
    <col min="13058" max="13058" width="39.42578125" style="48" hidden="1" customWidth="1"/>
    <col min="13059" max="13059" width="1.85546875" style="48" hidden="1" customWidth="1"/>
    <col min="13060" max="13312" width="0" style="48" hidden="1"/>
    <col min="13313" max="13313" width="50.140625" style="48" hidden="1" customWidth="1"/>
    <col min="13314" max="13314" width="39.42578125" style="48" hidden="1" customWidth="1"/>
    <col min="13315" max="13315" width="1.85546875" style="48" hidden="1" customWidth="1"/>
    <col min="13316" max="13568" width="0" style="48" hidden="1"/>
    <col min="13569" max="13569" width="50.140625" style="48" hidden="1" customWidth="1"/>
    <col min="13570" max="13570" width="39.42578125" style="48" hidden="1" customWidth="1"/>
    <col min="13571" max="13571" width="1.85546875" style="48" hidden="1" customWidth="1"/>
    <col min="13572" max="13824" width="0" style="48" hidden="1"/>
    <col min="13825" max="13825" width="50.140625" style="48" hidden="1" customWidth="1"/>
    <col min="13826" max="13826" width="39.42578125" style="48" hidden="1" customWidth="1"/>
    <col min="13827" max="13827" width="1.85546875" style="48" hidden="1" customWidth="1"/>
    <col min="13828" max="14080" width="0" style="48" hidden="1"/>
    <col min="14081" max="14081" width="50.140625" style="48" hidden="1" customWidth="1"/>
    <col min="14082" max="14082" width="39.42578125" style="48" hidden="1" customWidth="1"/>
    <col min="14083" max="14083" width="1.85546875" style="48" hidden="1" customWidth="1"/>
    <col min="14084" max="14336" width="0" style="48" hidden="1"/>
    <col min="14337" max="14337" width="50.140625" style="48" hidden="1" customWidth="1"/>
    <col min="14338" max="14338" width="39.42578125" style="48" hidden="1" customWidth="1"/>
    <col min="14339" max="14339" width="1.85546875" style="48" hidden="1" customWidth="1"/>
    <col min="14340" max="14592" width="0" style="48" hidden="1"/>
    <col min="14593" max="14593" width="50.140625" style="48" hidden="1" customWidth="1"/>
    <col min="14594" max="14594" width="39.42578125" style="48" hidden="1" customWidth="1"/>
    <col min="14595" max="14595" width="1.85546875" style="48" hidden="1" customWidth="1"/>
    <col min="14596" max="14848" width="0" style="48" hidden="1"/>
    <col min="14849" max="14849" width="50.140625" style="48" hidden="1" customWidth="1"/>
    <col min="14850" max="14850" width="39.42578125" style="48" hidden="1" customWidth="1"/>
    <col min="14851" max="14851" width="1.85546875" style="48" hidden="1" customWidth="1"/>
    <col min="14852" max="15104" width="0" style="48" hidden="1"/>
    <col min="15105" max="15105" width="50.140625" style="48" hidden="1" customWidth="1"/>
    <col min="15106" max="15106" width="39.42578125" style="48" hidden="1" customWidth="1"/>
    <col min="15107" max="15107" width="1.85546875" style="48" hidden="1" customWidth="1"/>
    <col min="15108" max="15360" width="0" style="48" hidden="1"/>
    <col min="15361" max="15361" width="50.140625" style="48" hidden="1" customWidth="1"/>
    <col min="15362" max="15362" width="39.42578125" style="48" hidden="1" customWidth="1"/>
    <col min="15363" max="15363" width="1.85546875" style="48" hidden="1" customWidth="1"/>
    <col min="15364" max="15616" width="0" style="48" hidden="1"/>
    <col min="15617" max="15617" width="50.140625" style="48" hidden="1" customWidth="1"/>
    <col min="15618" max="15618" width="39.42578125" style="48" hidden="1" customWidth="1"/>
    <col min="15619" max="15619" width="1.85546875" style="48" hidden="1" customWidth="1"/>
    <col min="15620" max="15872" width="0" style="48" hidden="1"/>
    <col min="15873" max="15873" width="50.140625" style="48" hidden="1" customWidth="1"/>
    <col min="15874" max="15874" width="39.42578125" style="48" hidden="1" customWidth="1"/>
    <col min="15875" max="15875" width="1.85546875" style="48" hidden="1" customWidth="1"/>
    <col min="15876" max="16128" width="0" style="48" hidden="1"/>
    <col min="16129" max="16129" width="50.140625" style="48" hidden="1" customWidth="1"/>
    <col min="16130" max="16130" width="39.42578125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81" t="s">
        <v>604</v>
      </c>
      <c r="B1" s="81"/>
    </row>
    <row r="2" spans="1:3" ht="21" x14ac:dyDescent="0.35">
      <c r="A2" s="49"/>
    </row>
    <row r="3" spans="1:3" ht="46.5" customHeight="1" x14ac:dyDescent="0.25">
      <c r="A3" s="88" t="s">
        <v>1156</v>
      </c>
      <c r="B3" s="89"/>
    </row>
    <row r="4" spans="1:3" s="37" customFormat="1" x14ac:dyDescent="0.25">
      <c r="A4" s="54"/>
      <c r="B4" s="15"/>
      <c r="C4" s="26"/>
    </row>
    <row r="5" spans="1:3" s="37" customFormat="1" x14ac:dyDescent="0.25">
      <c r="A5" s="5" t="s">
        <v>1100</v>
      </c>
      <c r="B5" s="15"/>
      <c r="C5" s="26"/>
    </row>
    <row r="6" spans="1:3" s="37" customFormat="1" x14ac:dyDescent="0.25">
      <c r="A6" s="15" t="s">
        <v>579</v>
      </c>
      <c r="B6" s="15" t="s">
        <v>1126</v>
      </c>
      <c r="C6" s="26"/>
    </row>
    <row r="7" spans="1:3" s="37" customFormat="1" x14ac:dyDescent="0.25">
      <c r="A7" s="15" t="s">
        <v>580</v>
      </c>
      <c r="B7" s="15" t="s">
        <v>1101</v>
      </c>
      <c r="C7" s="26"/>
    </row>
    <row r="8" spans="1:3" s="37" customFormat="1" x14ac:dyDescent="0.25">
      <c r="A8" s="15" t="s">
        <v>1144</v>
      </c>
      <c r="B8" s="15" t="s">
        <v>1101</v>
      </c>
      <c r="C8" s="26"/>
    </row>
    <row r="9" spans="1:3" s="37" customFormat="1" x14ac:dyDescent="0.25">
      <c r="A9" s="15" t="s">
        <v>581</v>
      </c>
      <c r="B9" s="15" t="s">
        <v>1127</v>
      </c>
      <c r="C9" s="26"/>
    </row>
    <row r="10" spans="1:3" s="37" customFormat="1" x14ac:dyDescent="0.25">
      <c r="A10" s="15" t="s">
        <v>582</v>
      </c>
      <c r="B10" s="15" t="s">
        <v>1159</v>
      </c>
      <c r="C10" s="26"/>
    </row>
    <row r="11" spans="1:3" s="37" customFormat="1" x14ac:dyDescent="0.25">
      <c r="A11" s="15" t="s">
        <v>583</v>
      </c>
      <c r="B11" s="15" t="s">
        <v>1102</v>
      </c>
      <c r="C11" s="26"/>
    </row>
    <row r="12" spans="1:3" s="37" customFormat="1" x14ac:dyDescent="0.25">
      <c r="A12" s="15" t="s">
        <v>1147</v>
      </c>
      <c r="B12" s="15" t="s">
        <v>1103</v>
      </c>
      <c r="C12" s="26"/>
    </row>
    <row r="13" spans="1:3" s="37" customFormat="1" x14ac:dyDescent="0.25">
      <c r="A13" s="15" t="s">
        <v>584</v>
      </c>
      <c r="B13" s="15" t="s">
        <v>1128</v>
      </c>
      <c r="C13" s="26"/>
    </row>
    <row r="14" spans="1:3" s="37" customFormat="1" x14ac:dyDescent="0.25">
      <c r="A14" s="15" t="s">
        <v>587</v>
      </c>
      <c r="B14" s="15" t="s">
        <v>1106</v>
      </c>
      <c r="C14" s="26"/>
    </row>
    <row r="15" spans="1:3" s="37" customFormat="1" x14ac:dyDescent="0.25">
      <c r="A15" s="15" t="s">
        <v>588</v>
      </c>
      <c r="B15" s="15" t="s">
        <v>1153</v>
      </c>
      <c r="C15" s="26"/>
    </row>
    <row r="16" spans="1:3" s="37" customFormat="1" x14ac:dyDescent="0.25">
      <c r="A16" s="15" t="s">
        <v>585</v>
      </c>
      <c r="B16" s="15" t="s">
        <v>1107</v>
      </c>
      <c r="C16" s="26"/>
    </row>
    <row r="17" spans="1:3" s="37" customFormat="1" x14ac:dyDescent="0.25">
      <c r="A17" s="15" t="s">
        <v>586</v>
      </c>
      <c r="B17" s="15" t="s">
        <v>1129</v>
      </c>
      <c r="C17" s="26"/>
    </row>
    <row r="18" spans="1:3" s="37" customFormat="1" x14ac:dyDescent="0.25">
      <c r="A18" s="15" t="s">
        <v>1146</v>
      </c>
      <c r="B18" s="15" t="s">
        <v>1160</v>
      </c>
      <c r="C18" s="26"/>
    </row>
    <row r="19" spans="1:3" s="37" customFormat="1" x14ac:dyDescent="0.25">
      <c r="A19" s="15" t="s">
        <v>589</v>
      </c>
      <c r="B19" s="15" t="s">
        <v>1108</v>
      </c>
      <c r="C19" s="26"/>
    </row>
    <row r="20" spans="1:3" s="37" customFormat="1" x14ac:dyDescent="0.25">
      <c r="A20" s="15" t="s">
        <v>590</v>
      </c>
      <c r="B20" s="15" t="s">
        <v>1105</v>
      </c>
      <c r="C20" s="26"/>
    </row>
    <row r="21" spans="1:3" s="37" customFormat="1" x14ac:dyDescent="0.25">
      <c r="A21" s="15" t="s">
        <v>591</v>
      </c>
      <c r="B21" s="15" t="s">
        <v>1114</v>
      </c>
      <c r="C21" s="26"/>
    </row>
    <row r="22" spans="1:3" s="37" customFormat="1" x14ac:dyDescent="0.25">
      <c r="A22" s="15" t="s">
        <v>1155</v>
      </c>
      <c r="B22" s="15" t="s">
        <v>1104</v>
      </c>
      <c r="C22" s="26"/>
    </row>
    <row r="23" spans="1:3" s="63" customFormat="1" x14ac:dyDescent="0.25">
      <c r="A23" s="15"/>
      <c r="B23" s="15"/>
      <c r="C23" s="26"/>
    </row>
    <row r="24" spans="1:3" s="37" customFormat="1" x14ac:dyDescent="0.25">
      <c r="A24" s="15"/>
      <c r="B24" s="15"/>
      <c r="C24" s="26"/>
    </row>
    <row r="25" spans="1:3" s="37" customFormat="1" x14ac:dyDescent="0.25">
      <c r="A25" s="5" t="s">
        <v>1109</v>
      </c>
      <c r="B25" s="15"/>
      <c r="C25" s="26"/>
    </row>
    <row r="26" spans="1:3" s="37" customFormat="1" x14ac:dyDescent="0.25">
      <c r="A26" s="15" t="s">
        <v>592</v>
      </c>
      <c r="B26" s="15" t="s">
        <v>1127</v>
      </c>
      <c r="C26" s="26"/>
    </row>
    <row r="27" spans="1:3" s="37" customFormat="1" x14ac:dyDescent="0.25">
      <c r="A27" s="15" t="s">
        <v>593</v>
      </c>
      <c r="B27" s="15" t="s">
        <v>1110</v>
      </c>
      <c r="C27" s="26"/>
    </row>
    <row r="28" spans="1:3" s="37" customFormat="1" x14ac:dyDescent="0.25">
      <c r="A28" s="15" t="s">
        <v>594</v>
      </c>
      <c r="B28" s="15" t="s">
        <v>1110</v>
      </c>
      <c r="C28" s="26"/>
    </row>
    <row r="29" spans="1:3" s="37" customFormat="1" x14ac:dyDescent="0.25">
      <c r="A29" s="15" t="s">
        <v>1154</v>
      </c>
      <c r="B29" s="15" t="s">
        <v>1112</v>
      </c>
      <c r="C29" s="26"/>
    </row>
    <row r="30" spans="1:3" s="37" customFormat="1" x14ac:dyDescent="0.25">
      <c r="A30" s="15" t="s">
        <v>1148</v>
      </c>
      <c r="B30" s="15" t="s">
        <v>1127</v>
      </c>
      <c r="C30" s="26"/>
    </row>
    <row r="31" spans="1:3" s="37" customFormat="1" x14ac:dyDescent="0.25">
      <c r="A31" s="15" t="s">
        <v>599</v>
      </c>
      <c r="B31" s="15" t="s">
        <v>1127</v>
      </c>
      <c r="C31" s="26"/>
    </row>
    <row r="32" spans="1:3" s="37" customFormat="1" x14ac:dyDescent="0.25">
      <c r="A32" s="15" t="s">
        <v>600</v>
      </c>
      <c r="B32" s="15" t="s">
        <v>1127</v>
      </c>
      <c r="C32" s="26"/>
    </row>
    <row r="33" spans="1:3" s="37" customFormat="1" x14ac:dyDescent="0.25">
      <c r="A33" s="15" t="s">
        <v>1149</v>
      </c>
      <c r="B33" s="15" t="s">
        <v>1129</v>
      </c>
      <c r="C33" s="26"/>
    </row>
    <row r="34" spans="1:3" s="37" customFormat="1" x14ac:dyDescent="0.25">
      <c r="A34" s="15" t="s">
        <v>601</v>
      </c>
      <c r="B34" s="15" t="s">
        <v>1129</v>
      </c>
      <c r="C34" s="26"/>
    </row>
    <row r="35" spans="1:3" s="37" customFormat="1" x14ac:dyDescent="0.25">
      <c r="A35" s="15" t="s">
        <v>602</v>
      </c>
      <c r="B35" s="15" t="s">
        <v>1129</v>
      </c>
      <c r="C35" s="26"/>
    </row>
    <row r="36" spans="1:3" s="37" customFormat="1" x14ac:dyDescent="0.25">
      <c r="A36" s="15" t="s">
        <v>603</v>
      </c>
      <c r="B36" s="15" t="s">
        <v>1113</v>
      </c>
      <c r="C36" s="26"/>
    </row>
    <row r="37" spans="1:3" s="37" customFormat="1" x14ac:dyDescent="0.25">
      <c r="A37" s="15" t="s">
        <v>598</v>
      </c>
      <c r="B37" s="15" t="s">
        <v>1106</v>
      </c>
      <c r="C37" s="26"/>
    </row>
    <row r="38" spans="1:3" s="37" customFormat="1" x14ac:dyDescent="0.25">
      <c r="A38" s="15" t="s">
        <v>1143</v>
      </c>
      <c r="B38" s="15" t="s">
        <v>1111</v>
      </c>
      <c r="C38" s="26"/>
    </row>
    <row r="39" spans="1:3" s="37" customFormat="1" x14ac:dyDescent="0.25">
      <c r="A39" s="52"/>
      <c r="B39" s="52"/>
      <c r="C39" s="26"/>
    </row>
    <row r="40" spans="1:3" s="37" customFormat="1" hidden="1" x14ac:dyDescent="0.25">
      <c r="A40" s="52"/>
      <c r="B40" s="52"/>
      <c r="C40" s="26"/>
    </row>
    <row r="41" spans="1:3" s="37" customFormat="1" hidden="1" x14ac:dyDescent="0.25">
      <c r="A41" s="52"/>
      <c r="B41" s="52"/>
      <c r="C41" s="26"/>
    </row>
    <row r="42" spans="1:3" s="37" customFormat="1" hidden="1" x14ac:dyDescent="0.25">
      <c r="A42" s="52"/>
      <c r="B42" s="52"/>
      <c r="C42" s="26"/>
    </row>
    <row r="43" spans="1:3" hidden="1" x14ac:dyDescent="0.25">
      <c r="A43" s="52"/>
      <c r="B43" s="52"/>
    </row>
    <row r="44" spans="1:3" hidden="1" x14ac:dyDescent="0.25">
      <c r="A44" s="52"/>
      <c r="B44" s="52"/>
    </row>
    <row r="45" spans="1:3" hidden="1" x14ac:dyDescent="0.25">
      <c r="A45" s="52"/>
      <c r="B45" s="52"/>
    </row>
    <row r="46" spans="1:3" hidden="1" x14ac:dyDescent="0.25">
      <c r="A46" s="51"/>
      <c r="B46" s="51"/>
    </row>
    <row r="47" spans="1:3" ht="15.75" hidden="1" x14ac:dyDescent="0.25">
      <c r="A47" s="50"/>
    </row>
    <row r="48" spans="1: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OyD1HAkgCpnZOrzVvGbBBQRS7yZQ2mhWQlmpRdmsZvnaw00LIC0NUKcaXXgJStfSccEbELn7JRDkpF47eHoKEQ==" saltValue="AM9JCHVskF9Q8WqgKIXwuQ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6" orientation="portrait" horizontalDpi="1200" verticalDpi="1200" r:id="rId1"/>
  <headerFooter>
    <oddHeader>&amp;C&amp;G</oddHeader>
  </headerFooter>
  <rowBreaks count="1" manualBreakCount="1">
    <brk id="20" max="1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5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69" style="48" customWidth="1"/>
    <col min="2" max="2" width="38.7109375" style="48" customWidth="1"/>
    <col min="3" max="3" width="1.85546875" style="48" customWidth="1"/>
    <col min="4" max="256" width="9.140625" style="48" hidden="1" customWidth="1"/>
    <col min="257" max="257" width="51.140625" style="48" hidden="1" customWidth="1"/>
    <col min="258" max="258" width="43" style="48" hidden="1" customWidth="1"/>
    <col min="259" max="259" width="1.85546875" style="48" hidden="1" customWidth="1"/>
    <col min="260" max="512" width="0" style="48" hidden="1"/>
    <col min="513" max="513" width="51.140625" style="48" hidden="1" customWidth="1"/>
    <col min="514" max="514" width="43" style="48" hidden="1" customWidth="1"/>
    <col min="515" max="515" width="1.85546875" style="48" hidden="1" customWidth="1"/>
    <col min="516" max="768" width="0" style="48" hidden="1"/>
    <col min="769" max="769" width="51.140625" style="48" hidden="1" customWidth="1"/>
    <col min="770" max="770" width="43" style="48" hidden="1" customWidth="1"/>
    <col min="771" max="771" width="1.85546875" style="48" hidden="1" customWidth="1"/>
    <col min="772" max="1024" width="0" style="48" hidden="1"/>
    <col min="1025" max="1025" width="51.140625" style="48" hidden="1" customWidth="1"/>
    <col min="1026" max="1026" width="43" style="48" hidden="1" customWidth="1"/>
    <col min="1027" max="1027" width="1.85546875" style="48" hidden="1" customWidth="1"/>
    <col min="1028" max="1280" width="0" style="48" hidden="1"/>
    <col min="1281" max="1281" width="51.140625" style="48" hidden="1" customWidth="1"/>
    <col min="1282" max="1282" width="43" style="48" hidden="1" customWidth="1"/>
    <col min="1283" max="1283" width="1.85546875" style="48" hidden="1" customWidth="1"/>
    <col min="1284" max="1536" width="0" style="48" hidden="1"/>
    <col min="1537" max="1537" width="51.140625" style="48" hidden="1" customWidth="1"/>
    <col min="1538" max="1538" width="43" style="48" hidden="1" customWidth="1"/>
    <col min="1539" max="1539" width="1.85546875" style="48" hidden="1" customWidth="1"/>
    <col min="1540" max="1792" width="0" style="48" hidden="1"/>
    <col min="1793" max="1793" width="51.140625" style="48" hidden="1" customWidth="1"/>
    <col min="1794" max="1794" width="43" style="48" hidden="1" customWidth="1"/>
    <col min="1795" max="1795" width="1.85546875" style="48" hidden="1" customWidth="1"/>
    <col min="1796" max="2048" width="0" style="48" hidden="1"/>
    <col min="2049" max="2049" width="51.140625" style="48" hidden="1" customWidth="1"/>
    <col min="2050" max="2050" width="43" style="48" hidden="1" customWidth="1"/>
    <col min="2051" max="2051" width="1.85546875" style="48" hidden="1" customWidth="1"/>
    <col min="2052" max="2304" width="0" style="48" hidden="1"/>
    <col min="2305" max="2305" width="51.140625" style="48" hidden="1" customWidth="1"/>
    <col min="2306" max="2306" width="43" style="48" hidden="1" customWidth="1"/>
    <col min="2307" max="2307" width="1.85546875" style="48" hidden="1" customWidth="1"/>
    <col min="2308" max="2560" width="0" style="48" hidden="1"/>
    <col min="2561" max="2561" width="51.140625" style="48" hidden="1" customWidth="1"/>
    <col min="2562" max="2562" width="43" style="48" hidden="1" customWidth="1"/>
    <col min="2563" max="2563" width="1.85546875" style="48" hidden="1" customWidth="1"/>
    <col min="2564" max="2816" width="0" style="48" hidden="1"/>
    <col min="2817" max="2817" width="51.140625" style="48" hidden="1" customWidth="1"/>
    <col min="2818" max="2818" width="43" style="48" hidden="1" customWidth="1"/>
    <col min="2819" max="2819" width="1.85546875" style="48" hidden="1" customWidth="1"/>
    <col min="2820" max="3072" width="0" style="48" hidden="1"/>
    <col min="3073" max="3073" width="51.140625" style="48" hidden="1" customWidth="1"/>
    <col min="3074" max="3074" width="43" style="48" hidden="1" customWidth="1"/>
    <col min="3075" max="3075" width="1.85546875" style="48" hidden="1" customWidth="1"/>
    <col min="3076" max="3328" width="0" style="48" hidden="1"/>
    <col min="3329" max="3329" width="51.140625" style="48" hidden="1" customWidth="1"/>
    <col min="3330" max="3330" width="43" style="48" hidden="1" customWidth="1"/>
    <col min="3331" max="3331" width="1.85546875" style="48" hidden="1" customWidth="1"/>
    <col min="3332" max="3584" width="0" style="48" hidden="1"/>
    <col min="3585" max="3585" width="51.140625" style="48" hidden="1" customWidth="1"/>
    <col min="3586" max="3586" width="43" style="48" hidden="1" customWidth="1"/>
    <col min="3587" max="3587" width="1.85546875" style="48" hidden="1" customWidth="1"/>
    <col min="3588" max="3840" width="0" style="48" hidden="1"/>
    <col min="3841" max="3841" width="51.140625" style="48" hidden="1" customWidth="1"/>
    <col min="3842" max="3842" width="43" style="48" hidden="1" customWidth="1"/>
    <col min="3843" max="3843" width="1.85546875" style="48" hidden="1" customWidth="1"/>
    <col min="3844" max="4096" width="0" style="48" hidden="1"/>
    <col min="4097" max="4097" width="51.140625" style="48" hidden="1" customWidth="1"/>
    <col min="4098" max="4098" width="43" style="48" hidden="1" customWidth="1"/>
    <col min="4099" max="4099" width="1.85546875" style="48" hidden="1" customWidth="1"/>
    <col min="4100" max="4352" width="0" style="48" hidden="1"/>
    <col min="4353" max="4353" width="51.140625" style="48" hidden="1" customWidth="1"/>
    <col min="4354" max="4354" width="43" style="48" hidden="1" customWidth="1"/>
    <col min="4355" max="4355" width="1.85546875" style="48" hidden="1" customWidth="1"/>
    <col min="4356" max="4608" width="0" style="48" hidden="1"/>
    <col min="4609" max="4609" width="51.140625" style="48" hidden="1" customWidth="1"/>
    <col min="4610" max="4610" width="43" style="48" hidden="1" customWidth="1"/>
    <col min="4611" max="4611" width="1.85546875" style="48" hidden="1" customWidth="1"/>
    <col min="4612" max="4864" width="0" style="48" hidden="1"/>
    <col min="4865" max="4865" width="51.140625" style="48" hidden="1" customWidth="1"/>
    <col min="4866" max="4866" width="43" style="48" hidden="1" customWidth="1"/>
    <col min="4867" max="4867" width="1.85546875" style="48" hidden="1" customWidth="1"/>
    <col min="4868" max="5120" width="0" style="48" hidden="1"/>
    <col min="5121" max="5121" width="51.140625" style="48" hidden="1" customWidth="1"/>
    <col min="5122" max="5122" width="43" style="48" hidden="1" customWidth="1"/>
    <col min="5123" max="5123" width="1.85546875" style="48" hidden="1" customWidth="1"/>
    <col min="5124" max="5376" width="0" style="48" hidden="1"/>
    <col min="5377" max="5377" width="51.140625" style="48" hidden="1" customWidth="1"/>
    <col min="5378" max="5378" width="43" style="48" hidden="1" customWidth="1"/>
    <col min="5379" max="5379" width="1.85546875" style="48" hidden="1" customWidth="1"/>
    <col min="5380" max="5632" width="0" style="48" hidden="1"/>
    <col min="5633" max="5633" width="51.140625" style="48" hidden="1" customWidth="1"/>
    <col min="5634" max="5634" width="43" style="48" hidden="1" customWidth="1"/>
    <col min="5635" max="5635" width="1.85546875" style="48" hidden="1" customWidth="1"/>
    <col min="5636" max="5888" width="0" style="48" hidden="1"/>
    <col min="5889" max="5889" width="51.140625" style="48" hidden="1" customWidth="1"/>
    <col min="5890" max="5890" width="43" style="48" hidden="1" customWidth="1"/>
    <col min="5891" max="5891" width="1.85546875" style="48" hidden="1" customWidth="1"/>
    <col min="5892" max="6144" width="0" style="48" hidden="1"/>
    <col min="6145" max="6145" width="51.140625" style="48" hidden="1" customWidth="1"/>
    <col min="6146" max="6146" width="43" style="48" hidden="1" customWidth="1"/>
    <col min="6147" max="6147" width="1.85546875" style="48" hidden="1" customWidth="1"/>
    <col min="6148" max="6400" width="0" style="48" hidden="1"/>
    <col min="6401" max="6401" width="51.140625" style="48" hidden="1" customWidth="1"/>
    <col min="6402" max="6402" width="43" style="48" hidden="1" customWidth="1"/>
    <col min="6403" max="6403" width="1.85546875" style="48" hidden="1" customWidth="1"/>
    <col min="6404" max="6656" width="0" style="48" hidden="1"/>
    <col min="6657" max="6657" width="51.140625" style="48" hidden="1" customWidth="1"/>
    <col min="6658" max="6658" width="43" style="48" hidden="1" customWidth="1"/>
    <col min="6659" max="6659" width="1.85546875" style="48" hidden="1" customWidth="1"/>
    <col min="6660" max="6912" width="0" style="48" hidden="1"/>
    <col min="6913" max="6913" width="51.140625" style="48" hidden="1" customWidth="1"/>
    <col min="6914" max="6914" width="43" style="48" hidden="1" customWidth="1"/>
    <col min="6915" max="6915" width="1.85546875" style="48" hidden="1" customWidth="1"/>
    <col min="6916" max="7168" width="0" style="48" hidden="1"/>
    <col min="7169" max="7169" width="51.140625" style="48" hidden="1" customWidth="1"/>
    <col min="7170" max="7170" width="43" style="48" hidden="1" customWidth="1"/>
    <col min="7171" max="7171" width="1.85546875" style="48" hidden="1" customWidth="1"/>
    <col min="7172" max="7424" width="0" style="48" hidden="1"/>
    <col min="7425" max="7425" width="51.140625" style="48" hidden="1" customWidth="1"/>
    <col min="7426" max="7426" width="43" style="48" hidden="1" customWidth="1"/>
    <col min="7427" max="7427" width="1.85546875" style="48" hidden="1" customWidth="1"/>
    <col min="7428" max="7680" width="0" style="48" hidden="1"/>
    <col min="7681" max="7681" width="51.140625" style="48" hidden="1" customWidth="1"/>
    <col min="7682" max="7682" width="43" style="48" hidden="1" customWidth="1"/>
    <col min="7683" max="7683" width="1.85546875" style="48" hidden="1" customWidth="1"/>
    <col min="7684" max="7936" width="0" style="48" hidden="1"/>
    <col min="7937" max="7937" width="51.140625" style="48" hidden="1" customWidth="1"/>
    <col min="7938" max="7938" width="43" style="48" hidden="1" customWidth="1"/>
    <col min="7939" max="7939" width="1.85546875" style="48" hidden="1" customWidth="1"/>
    <col min="7940" max="8192" width="0" style="48" hidden="1"/>
    <col min="8193" max="8193" width="51.140625" style="48" hidden="1" customWidth="1"/>
    <col min="8194" max="8194" width="43" style="48" hidden="1" customWidth="1"/>
    <col min="8195" max="8195" width="1.85546875" style="48" hidden="1" customWidth="1"/>
    <col min="8196" max="8448" width="0" style="48" hidden="1"/>
    <col min="8449" max="8449" width="51.140625" style="48" hidden="1" customWidth="1"/>
    <col min="8450" max="8450" width="43" style="48" hidden="1" customWidth="1"/>
    <col min="8451" max="8451" width="1.85546875" style="48" hidden="1" customWidth="1"/>
    <col min="8452" max="8704" width="0" style="48" hidden="1"/>
    <col min="8705" max="8705" width="51.140625" style="48" hidden="1" customWidth="1"/>
    <col min="8706" max="8706" width="43" style="48" hidden="1" customWidth="1"/>
    <col min="8707" max="8707" width="1.85546875" style="48" hidden="1" customWidth="1"/>
    <col min="8708" max="8960" width="0" style="48" hidden="1"/>
    <col min="8961" max="8961" width="51.140625" style="48" hidden="1" customWidth="1"/>
    <col min="8962" max="8962" width="43" style="48" hidden="1" customWidth="1"/>
    <col min="8963" max="8963" width="1.85546875" style="48" hidden="1" customWidth="1"/>
    <col min="8964" max="9216" width="0" style="48" hidden="1"/>
    <col min="9217" max="9217" width="51.140625" style="48" hidden="1" customWidth="1"/>
    <col min="9218" max="9218" width="43" style="48" hidden="1" customWidth="1"/>
    <col min="9219" max="9219" width="1.85546875" style="48" hidden="1" customWidth="1"/>
    <col min="9220" max="9472" width="0" style="48" hidden="1"/>
    <col min="9473" max="9473" width="51.140625" style="48" hidden="1" customWidth="1"/>
    <col min="9474" max="9474" width="43" style="48" hidden="1" customWidth="1"/>
    <col min="9475" max="9475" width="1.85546875" style="48" hidden="1" customWidth="1"/>
    <col min="9476" max="9728" width="0" style="48" hidden="1"/>
    <col min="9729" max="9729" width="51.140625" style="48" hidden="1" customWidth="1"/>
    <col min="9730" max="9730" width="43" style="48" hidden="1" customWidth="1"/>
    <col min="9731" max="9731" width="1.85546875" style="48" hidden="1" customWidth="1"/>
    <col min="9732" max="9984" width="0" style="48" hidden="1"/>
    <col min="9985" max="9985" width="51.140625" style="48" hidden="1" customWidth="1"/>
    <col min="9986" max="9986" width="43" style="48" hidden="1" customWidth="1"/>
    <col min="9987" max="9987" width="1.85546875" style="48" hidden="1" customWidth="1"/>
    <col min="9988" max="10240" width="0" style="48" hidden="1"/>
    <col min="10241" max="10241" width="51.140625" style="48" hidden="1" customWidth="1"/>
    <col min="10242" max="10242" width="43" style="48" hidden="1" customWidth="1"/>
    <col min="10243" max="10243" width="1.85546875" style="48" hidden="1" customWidth="1"/>
    <col min="10244" max="10496" width="0" style="48" hidden="1"/>
    <col min="10497" max="10497" width="51.140625" style="48" hidden="1" customWidth="1"/>
    <col min="10498" max="10498" width="43" style="48" hidden="1" customWidth="1"/>
    <col min="10499" max="10499" width="1.85546875" style="48" hidden="1" customWidth="1"/>
    <col min="10500" max="10752" width="0" style="48" hidden="1"/>
    <col min="10753" max="10753" width="51.140625" style="48" hidden="1" customWidth="1"/>
    <col min="10754" max="10754" width="43" style="48" hidden="1" customWidth="1"/>
    <col min="10755" max="10755" width="1.85546875" style="48" hidden="1" customWidth="1"/>
    <col min="10756" max="11008" width="0" style="48" hidden="1"/>
    <col min="11009" max="11009" width="51.140625" style="48" hidden="1" customWidth="1"/>
    <col min="11010" max="11010" width="43" style="48" hidden="1" customWidth="1"/>
    <col min="11011" max="11011" width="1.85546875" style="48" hidden="1" customWidth="1"/>
    <col min="11012" max="11264" width="0" style="48" hidden="1"/>
    <col min="11265" max="11265" width="51.140625" style="48" hidden="1" customWidth="1"/>
    <col min="11266" max="11266" width="43" style="48" hidden="1" customWidth="1"/>
    <col min="11267" max="11267" width="1.85546875" style="48" hidden="1" customWidth="1"/>
    <col min="11268" max="11520" width="0" style="48" hidden="1"/>
    <col min="11521" max="11521" width="51.140625" style="48" hidden="1" customWidth="1"/>
    <col min="11522" max="11522" width="43" style="48" hidden="1" customWidth="1"/>
    <col min="11523" max="11523" width="1.85546875" style="48" hidden="1" customWidth="1"/>
    <col min="11524" max="11776" width="0" style="48" hidden="1"/>
    <col min="11777" max="11777" width="51.140625" style="48" hidden="1" customWidth="1"/>
    <col min="11778" max="11778" width="43" style="48" hidden="1" customWidth="1"/>
    <col min="11779" max="11779" width="1.85546875" style="48" hidden="1" customWidth="1"/>
    <col min="11780" max="12032" width="0" style="48" hidden="1"/>
    <col min="12033" max="12033" width="51.140625" style="48" hidden="1" customWidth="1"/>
    <col min="12034" max="12034" width="43" style="48" hidden="1" customWidth="1"/>
    <col min="12035" max="12035" width="1.85546875" style="48" hidden="1" customWidth="1"/>
    <col min="12036" max="12288" width="0" style="48" hidden="1"/>
    <col min="12289" max="12289" width="51.140625" style="48" hidden="1" customWidth="1"/>
    <col min="12290" max="12290" width="43" style="48" hidden="1" customWidth="1"/>
    <col min="12291" max="12291" width="1.85546875" style="48" hidden="1" customWidth="1"/>
    <col min="12292" max="12544" width="0" style="48" hidden="1"/>
    <col min="12545" max="12545" width="51.140625" style="48" hidden="1" customWidth="1"/>
    <col min="12546" max="12546" width="43" style="48" hidden="1" customWidth="1"/>
    <col min="12547" max="12547" width="1.85546875" style="48" hidden="1" customWidth="1"/>
    <col min="12548" max="12800" width="0" style="48" hidden="1"/>
    <col min="12801" max="12801" width="51.140625" style="48" hidden="1" customWidth="1"/>
    <col min="12802" max="12802" width="43" style="48" hidden="1" customWidth="1"/>
    <col min="12803" max="12803" width="1.85546875" style="48" hidden="1" customWidth="1"/>
    <col min="12804" max="13056" width="0" style="48" hidden="1"/>
    <col min="13057" max="13057" width="51.140625" style="48" hidden="1" customWidth="1"/>
    <col min="13058" max="13058" width="43" style="48" hidden="1" customWidth="1"/>
    <col min="13059" max="13059" width="1.85546875" style="48" hidden="1" customWidth="1"/>
    <col min="13060" max="13312" width="0" style="48" hidden="1"/>
    <col min="13313" max="13313" width="51.140625" style="48" hidden="1" customWidth="1"/>
    <col min="13314" max="13314" width="43" style="48" hidden="1" customWidth="1"/>
    <col min="13315" max="13315" width="1.85546875" style="48" hidden="1" customWidth="1"/>
    <col min="13316" max="13568" width="0" style="48" hidden="1"/>
    <col min="13569" max="13569" width="51.140625" style="48" hidden="1" customWidth="1"/>
    <col min="13570" max="13570" width="43" style="48" hidden="1" customWidth="1"/>
    <col min="13571" max="13571" width="1.85546875" style="48" hidden="1" customWidth="1"/>
    <col min="13572" max="13824" width="0" style="48" hidden="1"/>
    <col min="13825" max="13825" width="51.140625" style="48" hidden="1" customWidth="1"/>
    <col min="13826" max="13826" width="43" style="48" hidden="1" customWidth="1"/>
    <col min="13827" max="13827" width="1.85546875" style="48" hidden="1" customWidth="1"/>
    <col min="13828" max="14080" width="0" style="48" hidden="1"/>
    <col min="14081" max="14081" width="51.140625" style="48" hidden="1" customWidth="1"/>
    <col min="14082" max="14082" width="43" style="48" hidden="1" customWidth="1"/>
    <col min="14083" max="14083" width="1.85546875" style="48" hidden="1" customWidth="1"/>
    <col min="14084" max="14336" width="0" style="48" hidden="1"/>
    <col min="14337" max="14337" width="51.140625" style="48" hidden="1" customWidth="1"/>
    <col min="14338" max="14338" width="43" style="48" hidden="1" customWidth="1"/>
    <col min="14339" max="14339" width="1.85546875" style="48" hidden="1" customWidth="1"/>
    <col min="14340" max="14592" width="0" style="48" hidden="1"/>
    <col min="14593" max="14593" width="51.140625" style="48" hidden="1" customWidth="1"/>
    <col min="14594" max="14594" width="43" style="48" hidden="1" customWidth="1"/>
    <col min="14595" max="14595" width="1.85546875" style="48" hidden="1" customWidth="1"/>
    <col min="14596" max="14848" width="0" style="48" hidden="1"/>
    <col min="14849" max="14849" width="51.140625" style="48" hidden="1" customWidth="1"/>
    <col min="14850" max="14850" width="43" style="48" hidden="1" customWidth="1"/>
    <col min="14851" max="14851" width="1.85546875" style="48" hidden="1" customWidth="1"/>
    <col min="14852" max="15104" width="0" style="48" hidden="1"/>
    <col min="15105" max="15105" width="51.140625" style="48" hidden="1" customWidth="1"/>
    <col min="15106" max="15106" width="43" style="48" hidden="1" customWidth="1"/>
    <col min="15107" max="15107" width="1.85546875" style="48" hidden="1" customWidth="1"/>
    <col min="15108" max="15360" width="0" style="48" hidden="1"/>
    <col min="15361" max="15361" width="51.140625" style="48" hidden="1" customWidth="1"/>
    <col min="15362" max="15362" width="43" style="48" hidden="1" customWidth="1"/>
    <col min="15363" max="15363" width="1.85546875" style="48" hidden="1" customWidth="1"/>
    <col min="15364" max="15616" width="0" style="48" hidden="1"/>
    <col min="15617" max="15617" width="51.140625" style="48" hidden="1" customWidth="1"/>
    <col min="15618" max="15618" width="43" style="48" hidden="1" customWidth="1"/>
    <col min="15619" max="15619" width="1.85546875" style="48" hidden="1" customWidth="1"/>
    <col min="15620" max="15872" width="0" style="48" hidden="1"/>
    <col min="15873" max="15873" width="51.140625" style="48" hidden="1" customWidth="1"/>
    <col min="15874" max="15874" width="43" style="48" hidden="1" customWidth="1"/>
    <col min="15875" max="15875" width="1.85546875" style="48" hidden="1" customWidth="1"/>
    <col min="15876" max="16128" width="0" style="48" hidden="1"/>
    <col min="16129" max="16129" width="51.140625" style="48" hidden="1" customWidth="1"/>
    <col min="16130" max="16130" width="43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81" t="s">
        <v>604</v>
      </c>
      <c r="B1" s="81"/>
    </row>
    <row r="2" spans="1:3" ht="21" x14ac:dyDescent="0.35">
      <c r="A2" s="49"/>
    </row>
    <row r="3" spans="1:3" ht="49.5" customHeight="1" x14ac:dyDescent="0.25">
      <c r="A3" s="88" t="s">
        <v>1157</v>
      </c>
      <c r="B3" s="89"/>
    </row>
    <row r="4" spans="1:3" x14ac:dyDescent="0.25">
      <c r="A4" s="55"/>
      <c r="B4" s="55"/>
    </row>
    <row r="5" spans="1:3" s="37" customFormat="1" x14ac:dyDescent="0.25">
      <c r="A5" s="55" t="s">
        <v>1115</v>
      </c>
      <c r="B5" s="55" t="s">
        <v>1114</v>
      </c>
      <c r="C5" s="26"/>
    </row>
    <row r="6" spans="1:3" s="37" customFormat="1" x14ac:dyDescent="0.25">
      <c r="A6" s="55" t="s">
        <v>1132</v>
      </c>
      <c r="B6" s="55" t="s">
        <v>1137</v>
      </c>
      <c r="C6" s="26"/>
    </row>
    <row r="7" spans="1:3" s="37" customFormat="1" x14ac:dyDescent="0.25">
      <c r="A7" s="55" t="s">
        <v>1133</v>
      </c>
      <c r="B7" s="55" t="s">
        <v>1127</v>
      </c>
      <c r="C7" s="26"/>
    </row>
    <row r="8" spans="1:3" s="37" customFormat="1" x14ac:dyDescent="0.25">
      <c r="A8" s="55" t="s">
        <v>1116</v>
      </c>
      <c r="B8" s="55" t="s">
        <v>1114</v>
      </c>
      <c r="C8" s="26"/>
    </row>
    <row r="9" spans="1:3" s="37" customFormat="1" x14ac:dyDescent="0.25">
      <c r="A9" s="55" t="s">
        <v>1134</v>
      </c>
      <c r="B9" s="55" t="s">
        <v>1127</v>
      </c>
      <c r="C9" s="26"/>
    </row>
    <row r="10" spans="1:3" s="37" customFormat="1" x14ac:dyDescent="0.25">
      <c r="A10" s="55" t="s">
        <v>1117</v>
      </c>
      <c r="B10" s="55" t="s">
        <v>1127</v>
      </c>
      <c r="C10" s="26"/>
    </row>
    <row r="11" spans="1:3" s="37" customFormat="1" x14ac:dyDescent="0.25">
      <c r="A11" s="55" t="s">
        <v>1118</v>
      </c>
      <c r="B11" s="55" t="s">
        <v>1127</v>
      </c>
      <c r="C11" s="26"/>
    </row>
    <row r="12" spans="1:3" s="37" customFormat="1" x14ac:dyDescent="0.25">
      <c r="A12" s="55" t="s">
        <v>1119</v>
      </c>
      <c r="B12" s="55" t="s">
        <v>1114</v>
      </c>
      <c r="C12" s="26"/>
    </row>
    <row r="13" spans="1:3" s="37" customFormat="1" x14ac:dyDescent="0.25">
      <c r="A13" s="55" t="s">
        <v>1135</v>
      </c>
      <c r="B13" s="55" t="s">
        <v>1138</v>
      </c>
      <c r="C13" s="26"/>
    </row>
    <row r="14" spans="1:3" s="37" customFormat="1" ht="25.5" x14ac:dyDescent="0.25">
      <c r="A14" s="55" t="s">
        <v>1120</v>
      </c>
      <c r="B14" s="55" t="s">
        <v>1127</v>
      </c>
      <c r="C14" s="26"/>
    </row>
    <row r="15" spans="1:3" s="37" customFormat="1" x14ac:dyDescent="0.25">
      <c r="A15" s="55" t="s">
        <v>1121</v>
      </c>
      <c r="B15" s="55" t="s">
        <v>1127</v>
      </c>
      <c r="C15" s="26"/>
    </row>
    <row r="16" spans="1:3" s="37" customFormat="1" ht="25.5" x14ac:dyDescent="0.25">
      <c r="A16" s="55" t="s">
        <v>1150</v>
      </c>
      <c r="B16" s="55" t="s">
        <v>1127</v>
      </c>
      <c r="C16" s="26"/>
    </row>
    <row r="17" spans="1:3" s="37" customFormat="1" ht="25.5" x14ac:dyDescent="0.25">
      <c r="A17" s="55" t="s">
        <v>1151</v>
      </c>
      <c r="B17" s="55" t="s">
        <v>1127</v>
      </c>
      <c r="C17" s="26"/>
    </row>
    <row r="18" spans="1:3" s="37" customFormat="1" x14ac:dyDescent="0.25">
      <c r="A18" s="55" t="s">
        <v>1122</v>
      </c>
      <c r="B18" s="55" t="s">
        <v>1161</v>
      </c>
      <c r="C18" s="26"/>
    </row>
    <row r="19" spans="1:3" s="37" customFormat="1" x14ac:dyDescent="0.25">
      <c r="A19" s="55" t="s">
        <v>1136</v>
      </c>
      <c r="B19" s="55" t="s">
        <v>1123</v>
      </c>
      <c r="C19" s="26"/>
    </row>
    <row r="20" spans="1:3" s="37" customFormat="1" x14ac:dyDescent="0.25">
      <c r="A20" s="55" t="s">
        <v>1124</v>
      </c>
      <c r="B20" s="55" t="s">
        <v>1123</v>
      </c>
      <c r="C20" s="26"/>
    </row>
    <row r="21" spans="1:3" s="37" customFormat="1" x14ac:dyDescent="0.25">
      <c r="A21" s="55" t="s">
        <v>1152</v>
      </c>
      <c r="B21" s="55" t="s">
        <v>1125</v>
      </c>
      <c r="C21" s="26"/>
    </row>
    <row r="22" spans="1:3" s="37" customFormat="1" x14ac:dyDescent="0.25">
      <c r="A22" s="53"/>
      <c r="B22" s="53"/>
      <c r="C22" s="26"/>
    </row>
    <row r="23" spans="1:3" s="37" customFormat="1" hidden="1" x14ac:dyDescent="0.25">
      <c r="A23" s="53"/>
      <c r="B23" s="53"/>
      <c r="C23" s="26"/>
    </row>
    <row r="24" spans="1:3" s="37" customFormat="1" hidden="1" x14ac:dyDescent="0.25">
      <c r="A24" s="26"/>
      <c r="B24" s="26"/>
      <c r="C24" s="26"/>
    </row>
    <row r="25" spans="1:3" hidden="1" x14ac:dyDescent="0.25">
      <c r="A25" s="52"/>
      <c r="B25" s="52"/>
    </row>
    <row r="26" spans="1:3" hidden="1" x14ac:dyDescent="0.25">
      <c r="A26" s="52"/>
      <c r="B26" s="52"/>
    </row>
    <row r="27" spans="1:3" hidden="1" x14ac:dyDescent="0.25">
      <c r="A27" s="52"/>
      <c r="B27" s="52"/>
    </row>
    <row r="28" spans="1:3" hidden="1" x14ac:dyDescent="0.25">
      <c r="A28" s="52"/>
      <c r="B28" s="52"/>
    </row>
    <row r="29" spans="1:3" hidden="1" x14ac:dyDescent="0.25">
      <c r="A29" s="52"/>
      <c r="B29" s="52"/>
    </row>
    <row r="30" spans="1:3" hidden="1" x14ac:dyDescent="0.25">
      <c r="A30" s="52"/>
      <c r="B30" s="52"/>
    </row>
    <row r="31" spans="1:3" hidden="1" x14ac:dyDescent="0.25">
      <c r="A31" s="52"/>
      <c r="B31" s="52"/>
    </row>
    <row r="32" spans="1:3" hidden="1" x14ac:dyDescent="0.25">
      <c r="A32" s="52"/>
      <c r="B32" s="52"/>
    </row>
    <row r="33" spans="1:2" hidden="1" x14ac:dyDescent="0.25">
      <c r="A33" s="52"/>
      <c r="B33" s="52"/>
    </row>
    <row r="34" spans="1:2" hidden="1" x14ac:dyDescent="0.25">
      <c r="A34" s="52"/>
      <c r="B34" s="52"/>
    </row>
    <row r="35" spans="1:2" hidden="1" x14ac:dyDescent="0.25">
      <c r="A35" s="52"/>
      <c r="B35" s="52"/>
    </row>
    <row r="36" spans="1:2" hidden="1" x14ac:dyDescent="0.25">
      <c r="A36" s="52"/>
      <c r="B36" s="52"/>
    </row>
    <row r="37" spans="1:2" ht="15.75" hidden="1" x14ac:dyDescent="0.25">
      <c r="A37" s="50"/>
    </row>
    <row r="38" spans="1:2" hidden="1" x14ac:dyDescent="0.25"/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</sheetData>
  <sheetProtection algorithmName="SHA-512" hashValue="12Y5MU3Jhs0kOq4Udv8sedgG+ZxHHZbrXnH2GfNBLWei4b9zN+tFSsnhBlvTpe5fDq6w22jPlKiLqU8hSwBLKA==" saltValue="ptXuxmaps5zU0+HubzPW+w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2" fitToHeight="0" orientation="portrait" horizontalDpi="1200" verticalDpi="1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C67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81" t="s">
        <v>604</v>
      </c>
      <c r="B1" s="81"/>
    </row>
    <row r="2" spans="1:2" x14ac:dyDescent="0.25"/>
    <row r="3" spans="1:2" ht="31.5" customHeight="1" x14ac:dyDescent="0.25">
      <c r="A3" s="88" t="s">
        <v>1098</v>
      </c>
      <c r="B3" s="89"/>
    </row>
    <row r="4" spans="1:2" x14ac:dyDescent="0.25">
      <c r="A4" s="55"/>
      <c r="B4" s="55"/>
    </row>
    <row r="5" spans="1:2" x14ac:dyDescent="0.25">
      <c r="A5" s="54" t="s">
        <v>1100</v>
      </c>
      <c r="B5" s="58" t="s">
        <v>1141</v>
      </c>
    </row>
    <row r="6" spans="1:2" x14ac:dyDescent="0.25">
      <c r="A6" s="55"/>
      <c r="B6" s="55"/>
    </row>
    <row r="7" spans="1:2" x14ac:dyDescent="0.25">
      <c r="A7" s="55" t="s">
        <v>579</v>
      </c>
      <c r="B7" s="56">
        <v>18530899</v>
      </c>
    </row>
    <row r="8" spans="1:2" x14ac:dyDescent="0.25">
      <c r="A8" s="55" t="s">
        <v>580</v>
      </c>
      <c r="B8" s="56">
        <v>24256146</v>
      </c>
    </row>
    <row r="9" spans="1:2" x14ac:dyDescent="0.25">
      <c r="A9" s="55" t="s">
        <v>1144</v>
      </c>
      <c r="B9" s="56">
        <v>16420018</v>
      </c>
    </row>
    <row r="10" spans="1:2" x14ac:dyDescent="0.25">
      <c r="A10" s="55" t="s">
        <v>581</v>
      </c>
      <c r="B10" s="56">
        <v>16603104</v>
      </c>
    </row>
    <row r="11" spans="1:2" x14ac:dyDescent="0.25">
      <c r="A11" s="55" t="s">
        <v>582</v>
      </c>
      <c r="B11" s="56">
        <v>64145711</v>
      </c>
    </row>
    <row r="12" spans="1:2" x14ac:dyDescent="0.25">
      <c r="A12" s="55" t="s">
        <v>583</v>
      </c>
      <c r="B12" s="56">
        <v>16614130</v>
      </c>
    </row>
    <row r="13" spans="1:2" x14ac:dyDescent="0.25">
      <c r="A13" s="55" t="s">
        <v>1147</v>
      </c>
      <c r="B13" s="56">
        <v>17106589</v>
      </c>
    </row>
    <row r="14" spans="1:2" x14ac:dyDescent="0.25">
      <c r="A14" s="55" t="s">
        <v>584</v>
      </c>
      <c r="B14" s="56">
        <v>29637873</v>
      </c>
    </row>
    <row r="15" spans="1:2" x14ac:dyDescent="0.25">
      <c r="A15" s="55" t="s">
        <v>1130</v>
      </c>
      <c r="B15" s="56">
        <v>13594376</v>
      </c>
    </row>
    <row r="16" spans="1:2" x14ac:dyDescent="0.25">
      <c r="A16" s="55" t="s">
        <v>586</v>
      </c>
      <c r="B16" s="56">
        <v>16376191</v>
      </c>
    </row>
    <row r="17" spans="1:2" x14ac:dyDescent="0.25">
      <c r="A17" s="55" t="s">
        <v>587</v>
      </c>
      <c r="B17" s="56">
        <v>14638903</v>
      </c>
    </row>
    <row r="18" spans="1:2" x14ac:dyDescent="0.25">
      <c r="A18" s="55" t="s">
        <v>588</v>
      </c>
      <c r="B18" s="56">
        <v>16163279</v>
      </c>
    </row>
    <row r="19" spans="1:2" x14ac:dyDescent="0.25">
      <c r="A19" s="55" t="s">
        <v>1146</v>
      </c>
      <c r="B19" s="56">
        <v>55834911</v>
      </c>
    </row>
    <row r="20" spans="1:2" x14ac:dyDescent="0.25">
      <c r="A20" s="55" t="s">
        <v>589</v>
      </c>
      <c r="B20" s="56">
        <v>20952237</v>
      </c>
    </row>
    <row r="21" spans="1:2" x14ac:dyDescent="0.25">
      <c r="A21" s="55" t="s">
        <v>590</v>
      </c>
      <c r="B21" s="56">
        <v>19625087</v>
      </c>
    </row>
    <row r="22" spans="1:2" x14ac:dyDescent="0.25">
      <c r="A22" s="55" t="s">
        <v>591</v>
      </c>
      <c r="B22" s="56">
        <v>36957085</v>
      </c>
    </row>
    <row r="23" spans="1:2" x14ac:dyDescent="0.25">
      <c r="A23" s="55" t="s">
        <v>1155</v>
      </c>
      <c r="B23" s="56">
        <v>24260577</v>
      </c>
    </row>
    <row r="24" spans="1:2" s="63" customFormat="1" x14ac:dyDescent="0.25">
      <c r="A24" s="55"/>
      <c r="B24" s="56"/>
    </row>
    <row r="25" spans="1:2" s="57" customFormat="1" x14ac:dyDescent="0.25">
      <c r="A25" s="55"/>
      <c r="B25" s="56"/>
    </row>
    <row r="26" spans="1:2" x14ac:dyDescent="0.25">
      <c r="A26" s="54" t="s">
        <v>1139</v>
      </c>
      <c r="B26" s="56"/>
    </row>
    <row r="27" spans="1:2" x14ac:dyDescent="0.25">
      <c r="A27" s="55"/>
      <c r="B27" s="56"/>
    </row>
    <row r="28" spans="1:2" x14ac:dyDescent="0.25">
      <c r="A28" s="55" t="s">
        <v>592</v>
      </c>
      <c r="B28" s="56">
        <v>22078615</v>
      </c>
    </row>
    <row r="29" spans="1:2" x14ac:dyDescent="0.25">
      <c r="A29" s="55" t="s">
        <v>593</v>
      </c>
      <c r="B29" s="56">
        <v>58267228</v>
      </c>
    </row>
    <row r="30" spans="1:2" x14ac:dyDescent="0.25">
      <c r="A30" s="55" t="s">
        <v>594</v>
      </c>
      <c r="B30" s="56">
        <v>19676889</v>
      </c>
    </row>
    <row r="31" spans="1:2" x14ac:dyDescent="0.25">
      <c r="A31" s="55" t="s">
        <v>1131</v>
      </c>
      <c r="B31" s="56">
        <v>24260402</v>
      </c>
    </row>
    <row r="32" spans="1:2" x14ac:dyDescent="0.25">
      <c r="A32" s="55" t="s">
        <v>1148</v>
      </c>
      <c r="B32" s="56">
        <v>20766816</v>
      </c>
    </row>
    <row r="33" spans="1:2" x14ac:dyDescent="0.25">
      <c r="A33" s="55" t="s">
        <v>1149</v>
      </c>
      <c r="B33" s="56">
        <v>71974316</v>
      </c>
    </row>
    <row r="34" spans="1:2" x14ac:dyDescent="0.25">
      <c r="A34" s="55" t="s">
        <v>598</v>
      </c>
      <c r="B34" s="56">
        <v>24255549</v>
      </c>
    </row>
    <row r="35" spans="1:2" x14ac:dyDescent="0.25">
      <c r="A35" s="55" t="s">
        <v>599</v>
      </c>
      <c r="B35" s="56">
        <v>10496837</v>
      </c>
    </row>
    <row r="36" spans="1:2" x14ac:dyDescent="0.25">
      <c r="A36" s="55" t="s">
        <v>600</v>
      </c>
      <c r="B36" s="56">
        <v>30186028</v>
      </c>
    </row>
    <row r="37" spans="1:2" x14ac:dyDescent="0.25">
      <c r="A37" s="55" t="s">
        <v>601</v>
      </c>
      <c r="B37" s="56">
        <v>71973514</v>
      </c>
    </row>
    <row r="38" spans="1:2" x14ac:dyDescent="0.25">
      <c r="A38" s="55" t="s">
        <v>602</v>
      </c>
      <c r="B38" s="56">
        <v>71971511</v>
      </c>
    </row>
    <row r="39" spans="1:2" x14ac:dyDescent="0.25">
      <c r="A39" s="55" t="s">
        <v>603</v>
      </c>
      <c r="B39" s="56">
        <v>12173210</v>
      </c>
    </row>
    <row r="40" spans="1:2" x14ac:dyDescent="0.25">
      <c r="A40" s="55" t="s">
        <v>1143</v>
      </c>
      <c r="B40" s="56">
        <v>17340484</v>
      </c>
    </row>
    <row r="41" spans="1:2" x14ac:dyDescent="0.25">
      <c r="A41" s="55"/>
      <c r="B41" s="56"/>
    </row>
    <row r="42" spans="1:2" x14ac:dyDescent="0.25">
      <c r="A42" s="54" t="s">
        <v>1140</v>
      </c>
      <c r="B42" s="56"/>
    </row>
    <row r="43" spans="1:2" x14ac:dyDescent="0.25">
      <c r="A43" s="55"/>
      <c r="B43" s="56"/>
    </row>
    <row r="44" spans="1:2" x14ac:dyDescent="0.25">
      <c r="A44" s="55" t="s">
        <v>1115</v>
      </c>
      <c r="B44" s="56">
        <v>82197613</v>
      </c>
    </row>
    <row r="45" spans="1:2" x14ac:dyDescent="0.25">
      <c r="A45" s="55" t="s">
        <v>1132</v>
      </c>
      <c r="B45" s="56">
        <v>71971910</v>
      </c>
    </row>
    <row r="46" spans="1:2" x14ac:dyDescent="0.25">
      <c r="A46" s="55" t="s">
        <v>1133</v>
      </c>
      <c r="B46" s="56">
        <v>17478885</v>
      </c>
    </row>
    <row r="47" spans="1:2" x14ac:dyDescent="0.25">
      <c r="A47" s="55" t="s">
        <v>1116</v>
      </c>
      <c r="B47" s="56">
        <v>12551371</v>
      </c>
    </row>
    <row r="48" spans="1:2" x14ac:dyDescent="0.25">
      <c r="A48" s="55" t="s">
        <v>1134</v>
      </c>
      <c r="B48" s="56">
        <v>85752715</v>
      </c>
    </row>
    <row r="49" spans="1:2" x14ac:dyDescent="0.25">
      <c r="A49" s="55" t="s">
        <v>1117</v>
      </c>
      <c r="B49" s="56">
        <v>71977013</v>
      </c>
    </row>
    <row r="50" spans="1:2" x14ac:dyDescent="0.25">
      <c r="A50" s="55" t="s">
        <v>1118</v>
      </c>
      <c r="B50" s="56">
        <v>71966828</v>
      </c>
    </row>
    <row r="51" spans="1:2" x14ac:dyDescent="0.25">
      <c r="A51" s="55" t="s">
        <v>1119</v>
      </c>
      <c r="B51" s="56">
        <v>24256219</v>
      </c>
    </row>
    <row r="52" spans="1:2" x14ac:dyDescent="0.25">
      <c r="A52" s="55" t="s">
        <v>1150</v>
      </c>
      <c r="B52" s="56">
        <v>72338413</v>
      </c>
    </row>
    <row r="53" spans="1:2" x14ac:dyDescent="0.25">
      <c r="A53" s="55" t="s">
        <v>1151</v>
      </c>
      <c r="B53" s="56">
        <v>71969118</v>
      </c>
    </row>
    <row r="54" spans="1:2" x14ac:dyDescent="0.25">
      <c r="A54" s="55" t="s">
        <v>1135</v>
      </c>
      <c r="B54" s="56">
        <v>71973816</v>
      </c>
    </row>
    <row r="55" spans="1:2" x14ac:dyDescent="0.25">
      <c r="A55" s="55" t="s">
        <v>1121</v>
      </c>
      <c r="B55" s="56">
        <v>71976319</v>
      </c>
    </row>
    <row r="56" spans="1:2" ht="25.5" x14ac:dyDescent="0.25">
      <c r="A56" s="55" t="s">
        <v>1120</v>
      </c>
      <c r="B56" s="56">
        <v>17615343</v>
      </c>
    </row>
    <row r="57" spans="1:2" x14ac:dyDescent="0.25">
      <c r="A57" s="55" t="s">
        <v>1122</v>
      </c>
      <c r="B57" s="56">
        <v>71973417</v>
      </c>
    </row>
    <row r="58" spans="1:2" x14ac:dyDescent="0.25">
      <c r="A58" s="55" t="s">
        <v>1136</v>
      </c>
      <c r="B58" s="56">
        <v>19615383</v>
      </c>
    </row>
    <row r="59" spans="1:2" x14ac:dyDescent="0.25">
      <c r="A59" s="55" t="s">
        <v>1124</v>
      </c>
      <c r="B59" s="56">
        <v>71967611</v>
      </c>
    </row>
    <row r="60" spans="1:2" x14ac:dyDescent="0.25">
      <c r="A60" s="55" t="s">
        <v>1152</v>
      </c>
      <c r="B60" s="56">
        <v>24256251</v>
      </c>
    </row>
    <row r="61" spans="1:2" x14ac:dyDescent="0.25"/>
    <row r="62" spans="1:2" x14ac:dyDescent="0.25">
      <c r="A62" s="59" t="s">
        <v>1142</v>
      </c>
    </row>
    <row r="63" spans="1:2" x14ac:dyDescent="0.25"/>
    <row r="64" spans="1:2" x14ac:dyDescent="0.25"/>
    <row r="65" x14ac:dyDescent="0.25"/>
    <row r="66" x14ac:dyDescent="0.25"/>
    <row r="67" x14ac:dyDescent="0.25"/>
  </sheetData>
  <sheetProtection algorithmName="SHA-512" hashValue="IeCYdF6Jr8Vj0+uEZ6uBBExIrp1WIx6PNkJPJa+iH+GfJklm9Q/3a+Cloy3YKajhWuYIl98sJqVanwGVL0dJxQ==" saltValue="jcLVQaZJbpPzH+eik/7hXg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41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Y2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47" bestFit="1" customWidth="1"/>
    <col min="4" max="4" width="20.42578125" bestFit="1" customWidth="1"/>
    <col min="5" max="5" width="18.28515625" bestFit="1" customWidth="1"/>
    <col min="6" max="7" width="20.140625" bestFit="1" customWidth="1"/>
    <col min="8" max="8" width="19.42578125" bestFit="1" customWidth="1"/>
    <col min="9" max="10" width="21.42578125" bestFit="1" customWidth="1"/>
    <col min="11" max="11" width="20.7109375" bestFit="1" customWidth="1"/>
    <col min="12" max="13" width="20.42578125" bestFit="1" customWidth="1"/>
    <col min="14" max="14" width="20.140625" bestFit="1" customWidth="1"/>
    <col min="15" max="18" width="21.42578125" bestFit="1" customWidth="1"/>
    <col min="19" max="19" width="20.85546875" bestFit="1" customWidth="1"/>
    <col min="20" max="20" width="21.42578125" bestFit="1" customWidth="1"/>
    <col min="21" max="21" width="20.85546875" bestFit="1" customWidth="1"/>
    <col min="22" max="22" width="21.42578125" bestFit="1" customWidth="1"/>
    <col min="23" max="23" width="19.85546875" bestFit="1" customWidth="1"/>
    <col min="24" max="25" width="20.42578125" bestFit="1" customWidth="1"/>
    <col min="26" max="27" width="17.85546875" bestFit="1" customWidth="1"/>
    <col min="28" max="29" width="18.28515625" bestFit="1" customWidth="1"/>
    <col min="30" max="30" width="19.42578125" bestFit="1" customWidth="1"/>
    <col min="31" max="31" width="19.7109375" bestFit="1" customWidth="1"/>
    <col min="32" max="32" width="21.42578125" bestFit="1" customWidth="1"/>
    <col min="33" max="33" width="20.42578125" bestFit="1" customWidth="1"/>
    <col min="34" max="34" width="19.42578125" bestFit="1" customWidth="1"/>
    <col min="35" max="35" width="21.42578125" bestFit="1" customWidth="1"/>
    <col min="36" max="36" width="20.42578125" bestFit="1" customWidth="1"/>
    <col min="37" max="37" width="18.28515625" bestFit="1" customWidth="1"/>
    <col min="38" max="38" width="19.42578125" bestFit="1" customWidth="1"/>
    <col min="39" max="39" width="21.42578125" bestFit="1" customWidth="1"/>
    <col min="40" max="40" width="17.140625" bestFit="1" customWidth="1"/>
    <col min="41" max="41" width="21.42578125" bestFit="1" customWidth="1"/>
    <col min="42" max="42" width="17.42578125" bestFit="1" customWidth="1"/>
    <col min="43" max="43" width="19.140625" bestFit="1" customWidth="1"/>
    <col min="44" max="44" width="21.42578125" bestFit="1" customWidth="1"/>
    <col min="45" max="46" width="20.42578125" bestFit="1" customWidth="1"/>
    <col min="47" max="47" width="18.5703125" bestFit="1" customWidth="1"/>
    <col min="48" max="48" width="19.7109375" bestFit="1" customWidth="1"/>
    <col min="49" max="49" width="18.5703125" bestFit="1" customWidth="1"/>
    <col min="50" max="50" width="19.85546875" bestFit="1" customWidth="1"/>
    <col min="51" max="51" width="19.7109375" bestFit="1" customWidth="1"/>
    <col min="52" max="52" width="19.42578125" bestFit="1" customWidth="1"/>
    <col min="53" max="53" width="17.140625" bestFit="1" customWidth="1"/>
    <col min="54" max="54" width="19.42578125" bestFit="1" customWidth="1"/>
    <col min="55" max="55" width="18.5703125" bestFit="1" customWidth="1"/>
    <col min="56" max="56" width="18.140625" bestFit="1" customWidth="1"/>
    <col min="57" max="57" width="18.28515625" bestFit="1" customWidth="1"/>
    <col min="58" max="58" width="19.7109375" bestFit="1" customWidth="1"/>
    <col min="59" max="59" width="17.85546875" bestFit="1" customWidth="1"/>
    <col min="60" max="60" width="19.42578125" bestFit="1" customWidth="1"/>
    <col min="61" max="61" width="21.140625" bestFit="1" customWidth="1"/>
    <col min="62" max="62" width="21" bestFit="1" customWidth="1"/>
    <col min="63" max="63" width="21.140625" bestFit="1" customWidth="1"/>
    <col min="64" max="64" width="21" bestFit="1" customWidth="1"/>
    <col min="65" max="65" width="20.140625" bestFit="1" customWidth="1"/>
    <col min="66" max="66" width="21.140625" bestFit="1" customWidth="1"/>
    <col min="67" max="67" width="21" bestFit="1" customWidth="1"/>
    <col min="68" max="68" width="21.140625" bestFit="1" customWidth="1"/>
    <col min="69" max="69" width="20.140625" bestFit="1" customWidth="1"/>
    <col min="70" max="72" width="21.140625" bestFit="1" customWidth="1"/>
    <col min="73" max="73" width="21.42578125" bestFit="1" customWidth="1"/>
    <col min="74" max="74" width="18.5703125" bestFit="1" customWidth="1"/>
    <col min="75" max="75" width="20.140625" bestFit="1" customWidth="1"/>
    <col min="76" max="76" width="19.42578125" bestFit="1" customWidth="1"/>
    <col min="77" max="77" width="17.85546875" bestFit="1" customWidth="1"/>
    <col min="78" max="79" width="19.42578125" bestFit="1" customWidth="1"/>
    <col min="80" max="80" width="19.140625" bestFit="1" customWidth="1"/>
    <col min="81" max="81" width="20.140625" bestFit="1" customWidth="1"/>
    <col min="82" max="82" width="19.42578125" bestFit="1" customWidth="1"/>
    <col min="83" max="84" width="20.140625" bestFit="1" customWidth="1"/>
    <col min="85" max="85" width="20.42578125" bestFit="1" customWidth="1"/>
    <col min="86" max="86" width="20" bestFit="1" customWidth="1"/>
    <col min="87" max="87" width="19" bestFit="1" customWidth="1"/>
    <col min="88" max="88" width="19.140625" bestFit="1" customWidth="1"/>
    <col min="89" max="89" width="21.140625" bestFit="1" customWidth="1"/>
    <col min="90" max="90" width="21" bestFit="1" customWidth="1"/>
    <col min="91" max="91" width="20.42578125" bestFit="1" customWidth="1"/>
    <col min="92" max="92" width="19.42578125" bestFit="1" customWidth="1"/>
    <col min="93" max="93" width="20.42578125" bestFit="1" customWidth="1"/>
    <col min="94" max="95" width="21.140625" bestFit="1" customWidth="1"/>
    <col min="96" max="98" width="20.140625" bestFit="1" customWidth="1"/>
    <col min="99" max="99" width="20" bestFit="1" customWidth="1"/>
    <col min="100" max="104" width="21.140625" bestFit="1" customWidth="1"/>
    <col min="105" max="105" width="21" bestFit="1" customWidth="1"/>
    <col min="106" max="106" width="20.140625" bestFit="1" customWidth="1"/>
    <col min="107" max="107" width="20.42578125" bestFit="1" customWidth="1"/>
    <col min="108" max="108" width="19" bestFit="1" customWidth="1"/>
    <col min="109" max="109" width="21.140625" bestFit="1" customWidth="1"/>
    <col min="110" max="110" width="21" bestFit="1" customWidth="1"/>
    <col min="111" max="112" width="21.140625" bestFit="1" customWidth="1"/>
    <col min="113" max="113" width="19" bestFit="1" customWidth="1"/>
    <col min="114" max="114" width="19.42578125" bestFit="1" customWidth="1"/>
    <col min="115" max="115" width="20.140625" bestFit="1" customWidth="1"/>
    <col min="116" max="116" width="20" bestFit="1" customWidth="1"/>
    <col min="117" max="117" width="19.140625" bestFit="1" customWidth="1"/>
    <col min="118" max="119" width="20.140625" bestFit="1" customWidth="1"/>
    <col min="120" max="120" width="20" bestFit="1" customWidth="1"/>
    <col min="121" max="121" width="21.140625" bestFit="1" customWidth="1"/>
    <col min="122" max="122" width="21" bestFit="1" customWidth="1"/>
    <col min="123" max="124" width="20.42578125" bestFit="1" customWidth="1"/>
    <col min="125" max="126" width="19.140625" bestFit="1" customWidth="1"/>
    <col min="127" max="127" width="15.42578125" bestFit="1" customWidth="1"/>
    <col min="128" max="128" width="19.140625" bestFit="1" customWidth="1"/>
    <col min="129" max="129" width="15.5703125" bestFit="1" customWidth="1"/>
    <col min="130" max="130" width="17.85546875" bestFit="1" customWidth="1"/>
    <col min="131" max="131" width="19.42578125" bestFit="1" customWidth="1"/>
    <col min="132" max="132" width="17.85546875" bestFit="1" customWidth="1"/>
    <col min="133" max="133" width="13.85546875" bestFit="1" customWidth="1"/>
    <col min="134" max="134" width="15.7109375" bestFit="1" customWidth="1"/>
    <col min="135" max="135" width="17.85546875" bestFit="1" customWidth="1"/>
    <col min="136" max="136" width="17.5703125" bestFit="1" customWidth="1"/>
    <col min="137" max="137" width="15.42578125" bestFit="1" customWidth="1"/>
    <col min="138" max="140" width="16.7109375" bestFit="1" customWidth="1"/>
    <col min="141" max="141" width="15.5703125" bestFit="1" customWidth="1"/>
    <col min="142" max="143" width="19.42578125" bestFit="1" customWidth="1"/>
    <col min="144" max="144" width="19.140625" bestFit="1" customWidth="1"/>
    <col min="145" max="145" width="16.42578125" bestFit="1" customWidth="1"/>
    <col min="146" max="147" width="20.140625" bestFit="1" customWidth="1"/>
    <col min="148" max="148" width="19.140625" bestFit="1" customWidth="1"/>
    <col min="149" max="149" width="18.5703125" bestFit="1" customWidth="1"/>
    <col min="150" max="150" width="15.7109375" bestFit="1" customWidth="1"/>
    <col min="151" max="151" width="19.42578125" bestFit="1" customWidth="1"/>
    <col min="152" max="152" width="17.85546875" bestFit="1" customWidth="1"/>
    <col min="153" max="153" width="19.42578125" bestFit="1" customWidth="1"/>
    <col min="154" max="154" width="13.85546875" bestFit="1" customWidth="1"/>
    <col min="155" max="155" width="16.7109375" bestFit="1" customWidth="1"/>
    <col min="156" max="156" width="19.140625" bestFit="1" customWidth="1"/>
    <col min="157" max="157" width="21.28515625" bestFit="1" customWidth="1"/>
    <col min="158" max="158" width="20" bestFit="1" customWidth="1"/>
    <col min="159" max="159" width="21.28515625" bestFit="1" customWidth="1"/>
    <col min="160" max="161" width="21" bestFit="1" customWidth="1"/>
    <col min="162" max="162" width="21.42578125" bestFit="1" customWidth="1"/>
    <col min="163" max="163" width="20.28515625" bestFit="1" customWidth="1"/>
    <col min="164" max="166" width="21.42578125" bestFit="1" customWidth="1"/>
    <col min="167" max="167" width="20.42578125" bestFit="1" customWidth="1"/>
    <col min="168" max="168" width="21.42578125" bestFit="1" customWidth="1"/>
    <col min="169" max="169" width="21.28515625" bestFit="1" customWidth="1"/>
    <col min="170" max="170" width="20.28515625" bestFit="1" customWidth="1"/>
    <col min="171" max="171" width="21.42578125" bestFit="1" customWidth="1"/>
    <col min="172" max="172" width="21.28515625" bestFit="1" customWidth="1"/>
    <col min="173" max="173" width="20" bestFit="1" customWidth="1"/>
    <col min="174" max="174" width="21.28515625" bestFit="1" customWidth="1"/>
    <col min="175" max="175" width="19" bestFit="1" customWidth="1"/>
    <col min="176" max="176" width="20" bestFit="1" customWidth="1"/>
    <col min="177" max="180" width="17.42578125" bestFit="1" customWidth="1"/>
    <col min="181" max="182" width="20" bestFit="1" customWidth="1"/>
    <col min="183" max="183" width="19" bestFit="1" customWidth="1"/>
    <col min="184" max="185" width="20" bestFit="1" customWidth="1"/>
    <col min="186" max="186" width="19" bestFit="1" customWidth="1"/>
    <col min="187" max="188" width="20" bestFit="1" customWidth="1"/>
    <col min="189" max="189" width="19" bestFit="1" customWidth="1"/>
    <col min="190" max="190" width="17.42578125" bestFit="1" customWidth="1"/>
    <col min="191" max="191" width="20" bestFit="1" customWidth="1"/>
    <col min="192" max="193" width="19" bestFit="1" customWidth="1"/>
    <col min="194" max="194" width="17.42578125" bestFit="1" customWidth="1"/>
    <col min="195" max="196" width="19" bestFit="1" customWidth="1"/>
    <col min="197" max="197" width="16.28515625" bestFit="1" customWidth="1"/>
    <col min="198" max="199" width="19" bestFit="1" customWidth="1"/>
    <col min="200" max="200" width="16.28515625" bestFit="1" customWidth="1"/>
    <col min="201" max="202" width="20" bestFit="1" customWidth="1"/>
    <col min="203" max="205" width="19" bestFit="1" customWidth="1"/>
    <col min="206" max="206" width="17.42578125" bestFit="1" customWidth="1"/>
    <col min="207" max="209" width="18.140625" bestFit="1" customWidth="1"/>
    <col min="210" max="211" width="17" bestFit="1" customWidth="1"/>
    <col min="212" max="213" width="18.140625" bestFit="1" customWidth="1"/>
    <col min="214" max="214" width="19.7109375" bestFit="1" customWidth="1"/>
    <col min="215" max="215" width="17" bestFit="1" customWidth="1"/>
    <col min="216" max="217" width="19.7109375" bestFit="1" customWidth="1"/>
    <col min="218" max="218" width="17" bestFit="1" customWidth="1"/>
    <col min="219" max="219" width="19.7109375" bestFit="1" customWidth="1"/>
    <col min="220" max="220" width="20.7109375" bestFit="1" customWidth="1"/>
    <col min="221" max="221" width="16" bestFit="1" customWidth="1"/>
    <col min="222" max="223" width="18.140625" bestFit="1" customWidth="1"/>
    <col min="224" max="224" width="19.7109375" bestFit="1" customWidth="1"/>
    <col min="225" max="225" width="16" bestFit="1" customWidth="1"/>
    <col min="226" max="226" width="17" bestFit="1" customWidth="1"/>
    <col min="227" max="227" width="11.5703125" bestFit="1" customWidth="1"/>
    <col min="228" max="229" width="17" bestFit="1" customWidth="1"/>
    <col min="230" max="230" width="18.140625" bestFit="1" customWidth="1"/>
    <col min="231" max="232" width="17" bestFit="1" customWidth="1"/>
    <col min="233" max="233" width="18.140625" bestFit="1" customWidth="1"/>
    <col min="234" max="235" width="20.7109375" bestFit="1" customWidth="1"/>
    <col min="236" max="236" width="19.7109375" bestFit="1" customWidth="1"/>
    <col min="237" max="237" width="20.7109375" bestFit="1" customWidth="1"/>
    <col min="238" max="238" width="19.7109375" bestFit="1" customWidth="1"/>
    <col min="239" max="239" width="20.7109375" bestFit="1" customWidth="1"/>
    <col min="240" max="240" width="11.5703125" bestFit="1" customWidth="1"/>
    <col min="241" max="242" width="19.7109375" bestFit="1" customWidth="1"/>
    <col min="243" max="243" width="20.7109375" bestFit="1" customWidth="1"/>
    <col min="244" max="244" width="17.42578125" bestFit="1" customWidth="1"/>
    <col min="245" max="245" width="19" bestFit="1" customWidth="1"/>
    <col min="246" max="246" width="17.42578125" bestFit="1" customWidth="1"/>
    <col min="247" max="247" width="19" bestFit="1" customWidth="1"/>
    <col min="248" max="250" width="17.42578125" bestFit="1" customWidth="1"/>
    <col min="251" max="252" width="19" bestFit="1" customWidth="1"/>
    <col min="253" max="253" width="17" bestFit="1" customWidth="1"/>
    <col min="254" max="256" width="19.7109375" bestFit="1" customWidth="1"/>
    <col min="257" max="257" width="18.140625" bestFit="1" customWidth="1"/>
    <col min="258" max="258" width="17" bestFit="1" customWidth="1"/>
    <col min="259" max="260" width="20.7109375" bestFit="1" customWidth="1"/>
    <col min="261" max="261" width="18.140625" bestFit="1" customWidth="1"/>
    <col min="262" max="262" width="19.7109375" bestFit="1" customWidth="1"/>
    <col min="263" max="264" width="17" bestFit="1" customWidth="1"/>
    <col min="265" max="265" width="18.140625" bestFit="1" customWidth="1"/>
    <col min="266" max="266" width="17.42578125" bestFit="1" customWidth="1"/>
    <col min="267" max="267" width="18.140625" bestFit="1" customWidth="1"/>
    <col min="268" max="268" width="15.28515625" bestFit="1" customWidth="1"/>
    <col min="269" max="271" width="17.42578125" bestFit="1" customWidth="1"/>
    <col min="272" max="272" width="19" bestFit="1" customWidth="1"/>
    <col min="273" max="273" width="16" bestFit="1" customWidth="1"/>
    <col min="274" max="276" width="16.2851562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1" bestFit="1" customWidth="1"/>
    <col min="286" max="286" width="19" bestFit="1" customWidth="1"/>
    <col min="287" max="287" width="19.7109375" bestFit="1" customWidth="1"/>
    <col min="288" max="291" width="20" bestFit="1" customWidth="1"/>
    <col min="292" max="292" width="21" bestFit="1" customWidth="1"/>
    <col min="293" max="295" width="20" bestFit="1" customWidth="1"/>
    <col min="296" max="296" width="19" bestFit="1" customWidth="1"/>
    <col min="297" max="297" width="21" bestFit="1" customWidth="1"/>
    <col min="298" max="298" width="19" bestFit="1" customWidth="1"/>
    <col min="299" max="299" width="20" bestFit="1" customWidth="1"/>
    <col min="300" max="300" width="19.7109375" bestFit="1" customWidth="1"/>
    <col min="301" max="301" width="19" bestFit="1" customWidth="1"/>
    <col min="302" max="302" width="18.140625" bestFit="1" customWidth="1"/>
    <col min="303" max="303" width="19" bestFit="1" customWidth="1"/>
    <col min="304" max="304" width="18.140625" bestFit="1" customWidth="1"/>
    <col min="305" max="305" width="19.7109375" bestFit="1" customWidth="1"/>
    <col min="306" max="306" width="16.28515625" bestFit="1" customWidth="1"/>
    <col min="307" max="307" width="17.42578125" bestFit="1" customWidth="1"/>
    <col min="308" max="308" width="15.28515625" bestFit="1" customWidth="1"/>
    <col min="309" max="309" width="11.5703125" bestFit="1" customWidth="1"/>
    <col min="310" max="310" width="14.42578125" bestFit="1" customWidth="1"/>
    <col min="311" max="311" width="15.28515625" bestFit="1" customWidth="1"/>
    <col min="312" max="312" width="17" bestFit="1" customWidth="1"/>
    <col min="313" max="313" width="16.28515625" bestFit="1" customWidth="1"/>
    <col min="314" max="315" width="11.5703125" bestFit="1" customWidth="1"/>
    <col min="316" max="316" width="17" bestFit="1" customWidth="1"/>
    <col min="317" max="317" width="11.5703125" bestFit="1" customWidth="1"/>
  </cols>
  <sheetData>
    <row r="1" spans="1:337" x14ac:dyDescent="0.25">
      <c r="A1" s="71" t="s">
        <v>557</v>
      </c>
      <c r="B1" s="71" t="s">
        <v>558</v>
      </c>
      <c r="C1" s="71" t="s">
        <v>559</v>
      </c>
      <c r="D1" s="71" t="s">
        <v>438</v>
      </c>
      <c r="E1" s="71" t="s">
        <v>420</v>
      </c>
      <c r="F1" s="71" t="s">
        <v>439</v>
      </c>
      <c r="G1" s="71" t="s">
        <v>431</v>
      </c>
      <c r="H1" s="71" t="s">
        <v>430</v>
      </c>
      <c r="I1" s="71" t="s">
        <v>408</v>
      </c>
      <c r="J1" s="71" t="s">
        <v>414</v>
      </c>
      <c r="K1" s="71" t="s">
        <v>432</v>
      </c>
      <c r="L1" s="71" t="s">
        <v>426</v>
      </c>
      <c r="M1" s="71" t="s">
        <v>419</v>
      </c>
      <c r="N1" s="71" t="s">
        <v>429</v>
      </c>
      <c r="O1" s="71" t="s">
        <v>423</v>
      </c>
      <c r="P1" s="71" t="s">
        <v>447</v>
      </c>
      <c r="Q1" s="71" t="s">
        <v>421</v>
      </c>
      <c r="R1" s="71" t="s">
        <v>446</v>
      </c>
      <c r="S1" s="71" t="s">
        <v>433</v>
      </c>
      <c r="T1" s="71" t="s">
        <v>418</v>
      </c>
      <c r="U1" s="71" t="s">
        <v>434</v>
      </c>
      <c r="V1" s="71" t="s">
        <v>442</v>
      </c>
      <c r="W1" s="71" t="s">
        <v>422</v>
      </c>
      <c r="X1" s="71" t="s">
        <v>409</v>
      </c>
      <c r="Y1" s="71" t="s">
        <v>437</v>
      </c>
      <c r="Z1" s="71" t="s">
        <v>410</v>
      </c>
      <c r="AA1" s="71" t="s">
        <v>413</v>
      </c>
      <c r="AB1" s="71" t="s">
        <v>440</v>
      </c>
      <c r="AC1" s="71" t="s">
        <v>436</v>
      </c>
      <c r="AD1" s="71" t="s">
        <v>412</v>
      </c>
      <c r="AE1" s="71" t="s">
        <v>404</v>
      </c>
      <c r="AF1" s="71" t="s">
        <v>441</v>
      </c>
      <c r="AG1" s="71" t="s">
        <v>449</v>
      </c>
      <c r="AH1" s="71" t="s">
        <v>457</v>
      </c>
      <c r="AI1" s="71" t="s">
        <v>425</v>
      </c>
      <c r="AJ1" s="71" t="s">
        <v>424</v>
      </c>
      <c r="AK1" s="71" t="s">
        <v>406</v>
      </c>
      <c r="AL1" s="71" t="s">
        <v>407</v>
      </c>
      <c r="AM1" s="71" t="s">
        <v>427</v>
      </c>
      <c r="AN1" s="71" t="s">
        <v>443</v>
      </c>
      <c r="AO1" s="71" t="s">
        <v>452</v>
      </c>
      <c r="AP1" s="71" t="s">
        <v>458</v>
      </c>
      <c r="AQ1" s="71" t="s">
        <v>417</v>
      </c>
      <c r="AR1" s="71" t="s">
        <v>451</v>
      </c>
      <c r="AS1" s="71" t="s">
        <v>416</v>
      </c>
      <c r="AT1" s="71" t="s">
        <v>454</v>
      </c>
      <c r="AU1" s="71" t="s">
        <v>448</v>
      </c>
      <c r="AV1" s="71" t="s">
        <v>405</v>
      </c>
      <c r="AW1" s="71" t="s">
        <v>450</v>
      </c>
      <c r="AX1" s="71" t="s">
        <v>435</v>
      </c>
      <c r="AY1" s="71" t="s">
        <v>428</v>
      </c>
      <c r="AZ1" s="71" t="s">
        <v>445</v>
      </c>
      <c r="BA1" s="71" t="s">
        <v>444</v>
      </c>
      <c r="BB1" s="71" t="s">
        <v>411</v>
      </c>
      <c r="BC1" s="71" t="s">
        <v>455</v>
      </c>
      <c r="BD1" s="71" t="s">
        <v>415</v>
      </c>
      <c r="BE1" s="71" t="s">
        <v>453</v>
      </c>
      <c r="BF1" s="71" t="s">
        <v>456</v>
      </c>
      <c r="BG1" s="71" t="s">
        <v>492</v>
      </c>
      <c r="BH1" s="71" t="s">
        <v>497</v>
      </c>
      <c r="BI1" s="71" t="s">
        <v>469</v>
      </c>
      <c r="BJ1" s="71" t="s">
        <v>494</v>
      </c>
      <c r="BK1" s="71" t="s">
        <v>493</v>
      </c>
      <c r="BL1" s="71" t="s">
        <v>490</v>
      </c>
      <c r="BM1" s="71" t="s">
        <v>491</v>
      </c>
      <c r="BN1" s="71" t="s">
        <v>468</v>
      </c>
      <c r="BO1" s="71" t="s">
        <v>464</v>
      </c>
      <c r="BP1" s="71" t="s">
        <v>515</v>
      </c>
      <c r="BQ1" s="71" t="s">
        <v>518</v>
      </c>
      <c r="BR1" s="71" t="s">
        <v>508</v>
      </c>
      <c r="BS1" s="71" t="s">
        <v>487</v>
      </c>
      <c r="BT1" s="71" t="s">
        <v>470</v>
      </c>
      <c r="BU1" s="71" t="s">
        <v>471</v>
      </c>
      <c r="BV1" s="71" t="s">
        <v>483</v>
      </c>
      <c r="BW1" s="71" t="s">
        <v>482</v>
      </c>
      <c r="BX1" s="71" t="s">
        <v>516</v>
      </c>
      <c r="BY1" s="71" t="s">
        <v>514</v>
      </c>
      <c r="BZ1" s="71" t="s">
        <v>505</v>
      </c>
      <c r="CA1" s="71" t="s">
        <v>502</v>
      </c>
      <c r="CB1" s="71" t="s">
        <v>517</v>
      </c>
      <c r="CC1" s="71" t="s">
        <v>509</v>
      </c>
      <c r="CD1" s="71" t="s">
        <v>498</v>
      </c>
      <c r="CE1" s="71" t="s">
        <v>521</v>
      </c>
      <c r="CF1" s="71" t="s">
        <v>467</v>
      </c>
      <c r="CG1" s="71" t="s">
        <v>460</v>
      </c>
      <c r="CH1" s="71" t="s">
        <v>466</v>
      </c>
      <c r="CI1" s="71" t="s">
        <v>506</v>
      </c>
      <c r="CJ1" s="71" t="s">
        <v>512</v>
      </c>
      <c r="CK1" s="71" t="s">
        <v>503</v>
      </c>
      <c r="CL1" s="71" t="s">
        <v>465</v>
      </c>
      <c r="CM1" s="71" t="s">
        <v>462</v>
      </c>
      <c r="CN1" s="71" t="s">
        <v>495</v>
      </c>
      <c r="CO1" s="71" t="s">
        <v>504</v>
      </c>
      <c r="CP1" s="71" t="s">
        <v>519</v>
      </c>
      <c r="CQ1" s="71" t="s">
        <v>523</v>
      </c>
      <c r="CR1" s="71" t="s">
        <v>485</v>
      </c>
      <c r="CS1" s="71" t="s">
        <v>488</v>
      </c>
      <c r="CT1" s="71" t="s">
        <v>500</v>
      </c>
      <c r="CU1" s="71" t="s">
        <v>459</v>
      </c>
      <c r="CV1" s="71" t="s">
        <v>522</v>
      </c>
      <c r="CW1" s="71" t="s">
        <v>477</v>
      </c>
      <c r="CX1" s="71" t="s">
        <v>473</v>
      </c>
      <c r="CY1" s="71" t="s">
        <v>472</v>
      </c>
      <c r="CZ1" s="71" t="s">
        <v>499</v>
      </c>
      <c r="DA1" s="71" t="s">
        <v>496</v>
      </c>
      <c r="DB1" s="71" t="s">
        <v>486</v>
      </c>
      <c r="DC1" s="71" t="s">
        <v>489</v>
      </c>
      <c r="DD1" s="71" t="s">
        <v>511</v>
      </c>
      <c r="DE1" s="71" t="s">
        <v>476</v>
      </c>
      <c r="DF1" s="71" t="s">
        <v>475</v>
      </c>
      <c r="DG1" s="71" t="s">
        <v>513</v>
      </c>
      <c r="DH1" s="71" t="s">
        <v>507</v>
      </c>
      <c r="DI1" s="71" t="s">
        <v>474</v>
      </c>
      <c r="DJ1" s="71" t="s">
        <v>484</v>
      </c>
      <c r="DK1" s="71" t="s">
        <v>481</v>
      </c>
      <c r="DL1" s="71" t="s">
        <v>480</v>
      </c>
      <c r="DM1" s="71" t="s">
        <v>478</v>
      </c>
      <c r="DN1" s="71" t="s">
        <v>461</v>
      </c>
      <c r="DO1" s="71" t="s">
        <v>501</v>
      </c>
      <c r="DP1" s="71" t="s">
        <v>479</v>
      </c>
      <c r="DQ1" s="71" t="s">
        <v>520</v>
      </c>
      <c r="DR1" s="71" t="s">
        <v>510</v>
      </c>
      <c r="DS1" s="71" t="s">
        <v>533</v>
      </c>
      <c r="DT1" s="71" t="s">
        <v>540</v>
      </c>
      <c r="DU1" s="71" t="s">
        <v>553</v>
      </c>
      <c r="DV1" s="71" t="s">
        <v>544</v>
      </c>
      <c r="DW1" s="71" t="s">
        <v>526</v>
      </c>
      <c r="DX1" s="71" t="s">
        <v>532</v>
      </c>
      <c r="DY1" s="71" t="s">
        <v>538</v>
      </c>
      <c r="DZ1" s="71" t="s">
        <v>535</v>
      </c>
      <c r="EA1" s="71" t="s">
        <v>536</v>
      </c>
      <c r="EB1" s="71" t="s">
        <v>534</v>
      </c>
      <c r="EC1" s="71" t="s">
        <v>548</v>
      </c>
      <c r="ED1" s="71" t="s">
        <v>545</v>
      </c>
      <c r="EE1" s="71" t="s">
        <v>527</v>
      </c>
      <c r="EF1" s="71" t="s">
        <v>531</v>
      </c>
      <c r="EG1" s="71" t="s">
        <v>528</v>
      </c>
      <c r="EH1" s="71" t="s">
        <v>541</v>
      </c>
      <c r="EI1" s="71" t="s">
        <v>542</v>
      </c>
      <c r="EJ1" s="71" t="s">
        <v>546</v>
      </c>
      <c r="EK1" s="71" t="s">
        <v>549</v>
      </c>
      <c r="EL1" s="71" t="s">
        <v>554</v>
      </c>
      <c r="EM1" s="71" t="s">
        <v>556</v>
      </c>
      <c r="EN1" s="71" t="s">
        <v>463</v>
      </c>
      <c r="EO1" s="71" t="s">
        <v>555</v>
      </c>
      <c r="EP1" s="71" t="s">
        <v>525</v>
      </c>
      <c r="EQ1" s="71" t="s">
        <v>524</v>
      </c>
      <c r="ER1" s="71" t="s">
        <v>551</v>
      </c>
      <c r="ES1" s="71" t="s">
        <v>552</v>
      </c>
      <c r="ET1" s="71" t="s">
        <v>550</v>
      </c>
      <c r="EU1" s="71" t="s">
        <v>537</v>
      </c>
      <c r="EV1" s="71" t="s">
        <v>529</v>
      </c>
      <c r="EW1" s="71" t="s">
        <v>530</v>
      </c>
      <c r="EX1" s="71" t="s">
        <v>547</v>
      </c>
      <c r="EY1" s="71" t="s">
        <v>539</v>
      </c>
      <c r="EZ1" s="71" t="s">
        <v>543</v>
      </c>
      <c r="FA1" s="71" t="s">
        <v>565</v>
      </c>
      <c r="FB1" s="71" t="s">
        <v>576</v>
      </c>
      <c r="FC1" s="71" t="s">
        <v>568</v>
      </c>
      <c r="FD1" s="71" t="s">
        <v>572</v>
      </c>
      <c r="FE1" s="71" t="s">
        <v>577</v>
      </c>
      <c r="FF1" s="71" t="s">
        <v>567</v>
      </c>
      <c r="FG1" s="71" t="s">
        <v>562</v>
      </c>
      <c r="FH1" s="71" t="s">
        <v>560</v>
      </c>
      <c r="FI1" s="71" t="s">
        <v>575</v>
      </c>
      <c r="FJ1" s="71" t="s">
        <v>563</v>
      </c>
      <c r="FK1" s="71" t="s">
        <v>561</v>
      </c>
      <c r="FL1" s="71" t="s">
        <v>566</v>
      </c>
      <c r="FM1" s="71" t="s">
        <v>569</v>
      </c>
      <c r="FN1" s="71" t="s">
        <v>564</v>
      </c>
      <c r="FO1" s="71" t="s">
        <v>570</v>
      </c>
      <c r="FP1" s="71" t="s">
        <v>571</v>
      </c>
      <c r="FQ1" s="71" t="s">
        <v>573</v>
      </c>
      <c r="FR1" s="71" t="s">
        <v>574</v>
      </c>
      <c r="FS1" s="71" t="s">
        <v>578</v>
      </c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</row>
    <row r="2" spans="1:337" x14ac:dyDescent="0.25">
      <c r="A2" s="72">
        <v>201812</v>
      </c>
      <c r="B2" s="72">
        <v>63010</v>
      </c>
      <c r="C2" s="73" t="s">
        <v>579</v>
      </c>
      <c r="D2" s="66">
        <v>9672088</v>
      </c>
      <c r="E2" s="66">
        <v>-1201</v>
      </c>
      <c r="F2" s="66">
        <v>9670887</v>
      </c>
      <c r="G2" s="66">
        <v>1619</v>
      </c>
      <c r="H2" s="66">
        <v>256991</v>
      </c>
      <c r="I2" s="66">
        <v>3171</v>
      </c>
      <c r="J2" s="66">
        <v>1535246</v>
      </c>
      <c r="K2" s="66">
        <v>-2873120</v>
      </c>
      <c r="L2" s="66">
        <v>-2091</v>
      </c>
      <c r="M2" s="66">
        <v>-218221</v>
      </c>
      <c r="N2" s="66">
        <v>-1296405</v>
      </c>
      <c r="O2" s="66">
        <v>298110</v>
      </c>
      <c r="P2" s="66">
        <v>-6712959</v>
      </c>
      <c r="Q2" s="66">
        <v>18301</v>
      </c>
      <c r="R2" s="66">
        <v>-6694658</v>
      </c>
      <c r="S2" s="66">
        <v>-652384</v>
      </c>
      <c r="T2" s="66">
        <v>-6743</v>
      </c>
      <c r="U2" s="66">
        <v>-659127</v>
      </c>
      <c r="V2" s="66">
        <v>-521782</v>
      </c>
      <c r="W2" s="66">
        <v>-175718</v>
      </c>
      <c r="X2" s="66">
        <v>-87946</v>
      </c>
      <c r="Y2" s="66">
        <v>-292336</v>
      </c>
      <c r="Z2" s="66">
        <v>109120</v>
      </c>
      <c r="AA2" s="66">
        <v>0</v>
      </c>
      <c r="AB2" s="66">
        <v>-271162</v>
      </c>
      <c r="AC2" s="66">
        <v>-157370</v>
      </c>
      <c r="AD2" s="66">
        <v>192775</v>
      </c>
      <c r="AE2" s="66">
        <v>-166042</v>
      </c>
      <c r="AF2" s="66">
        <v>89827</v>
      </c>
      <c r="AG2" s="66">
        <v>0</v>
      </c>
      <c r="AH2" s="66">
        <v>0</v>
      </c>
      <c r="AI2" s="66">
        <v>0</v>
      </c>
      <c r="AJ2" s="66">
        <v>116560</v>
      </c>
      <c r="AK2" s="66">
        <v>-55483</v>
      </c>
      <c r="AL2" s="66">
        <v>61077</v>
      </c>
      <c r="AM2" s="66">
        <v>593972</v>
      </c>
      <c r="AN2" s="66">
        <v>-45427</v>
      </c>
      <c r="AO2" s="66">
        <v>-17867</v>
      </c>
      <c r="AP2" s="66">
        <v>3393</v>
      </c>
      <c r="AQ2" s="66">
        <v>-1599</v>
      </c>
      <c r="AR2" s="66">
        <v>532472</v>
      </c>
      <c r="AS2" s="66">
        <v>-35731</v>
      </c>
      <c r="AT2" s="66">
        <v>-358325</v>
      </c>
      <c r="AU2" s="66">
        <v>115464</v>
      </c>
      <c r="AV2" s="66">
        <v>-412365</v>
      </c>
      <c r="AW2" s="66">
        <v>20841</v>
      </c>
      <c r="AX2" s="66">
        <v>-92471</v>
      </c>
      <c r="AY2" s="66">
        <v>-726856</v>
      </c>
      <c r="AZ2" s="66">
        <v>12547</v>
      </c>
      <c r="BA2" s="66">
        <v>-66023</v>
      </c>
      <c r="BB2" s="66">
        <v>-74371</v>
      </c>
      <c r="BC2" s="66">
        <v>1025</v>
      </c>
      <c r="BD2" s="66">
        <v>-139369</v>
      </c>
      <c r="BE2" s="66">
        <v>190895</v>
      </c>
      <c r="BF2" s="66">
        <v>-166042</v>
      </c>
      <c r="BG2" s="66">
        <v>1697</v>
      </c>
      <c r="BH2" s="66">
        <v>1697</v>
      </c>
      <c r="BI2" s="66">
        <v>148754</v>
      </c>
      <c r="BJ2" s="66">
        <v>7281636</v>
      </c>
      <c r="BK2" s="66">
        <v>1257085</v>
      </c>
      <c r="BL2" s="66">
        <v>8538721</v>
      </c>
      <c r="BM2" s="66">
        <v>1993823</v>
      </c>
      <c r="BN2" s="66">
        <v>6120288</v>
      </c>
      <c r="BO2" s="66">
        <v>42502939</v>
      </c>
      <c r="BP2" s="66">
        <v>3806153</v>
      </c>
      <c r="BQ2" s="66">
        <v>147</v>
      </c>
      <c r="BR2" s="66">
        <v>4697325</v>
      </c>
      <c r="BS2" s="66">
        <v>59120675</v>
      </c>
      <c r="BT2" s="66">
        <v>67808150</v>
      </c>
      <c r="BU2" s="66">
        <v>43991724</v>
      </c>
      <c r="BV2" s="66">
        <v>198472</v>
      </c>
      <c r="BW2" s="66">
        <v>198472</v>
      </c>
      <c r="BX2" s="66">
        <v>350220</v>
      </c>
      <c r="BY2" s="66">
        <v>350220</v>
      </c>
      <c r="BZ2" s="66">
        <v>139766</v>
      </c>
      <c r="CA2" s="66">
        <v>505818</v>
      </c>
      <c r="CB2" s="66">
        <v>12338</v>
      </c>
      <c r="CC2" s="66">
        <v>1206614</v>
      </c>
      <c r="CD2" s="66">
        <v>26936</v>
      </c>
      <c r="CE2" s="66">
        <v>0</v>
      </c>
      <c r="CF2" s="66">
        <v>1064378</v>
      </c>
      <c r="CG2" s="66">
        <v>573540</v>
      </c>
      <c r="CH2" s="66">
        <v>1664854</v>
      </c>
      <c r="CI2" s="66">
        <v>519672</v>
      </c>
      <c r="CJ2" s="66">
        <v>66476</v>
      </c>
      <c r="CK2" s="66">
        <v>586148</v>
      </c>
      <c r="CL2" s="66">
        <v>115259187</v>
      </c>
      <c r="CM2" s="66">
        <v>1000</v>
      </c>
      <c r="CN2" s="66">
        <v>0</v>
      </c>
      <c r="CO2" s="66">
        <v>273849</v>
      </c>
      <c r="CP2" s="66">
        <v>273849</v>
      </c>
      <c r="CQ2" s="66">
        <v>2870158</v>
      </c>
      <c r="CR2" s="66">
        <v>2000</v>
      </c>
      <c r="CS2" s="66">
        <v>3147007</v>
      </c>
      <c r="CT2" s="66">
        <v>794132</v>
      </c>
      <c r="CU2" s="66">
        <v>794132</v>
      </c>
      <c r="CV2" s="66">
        <v>658067</v>
      </c>
      <c r="CW2" s="66">
        <v>53697939</v>
      </c>
      <c r="CX2" s="66">
        <v>53697939</v>
      </c>
      <c r="CY2" s="66">
        <v>43410759</v>
      </c>
      <c r="CZ2" s="66">
        <v>43410759</v>
      </c>
      <c r="DA2" s="66">
        <v>97108698</v>
      </c>
      <c r="DB2" s="66">
        <v>2163945</v>
      </c>
      <c r="DC2" s="66">
        <v>3310586</v>
      </c>
      <c r="DD2" s="66">
        <v>162125</v>
      </c>
      <c r="DE2" s="66">
        <v>98829</v>
      </c>
      <c r="DF2" s="66">
        <v>103502250</v>
      </c>
      <c r="DG2" s="66">
        <v>51792</v>
      </c>
      <c r="DH2" s="66">
        <v>0</v>
      </c>
      <c r="DI2" s="66">
        <v>51792</v>
      </c>
      <c r="DJ2" s="66">
        <v>97579</v>
      </c>
      <c r="DK2" s="66">
        <v>147719</v>
      </c>
      <c r="DL2" s="66">
        <v>5413315</v>
      </c>
      <c r="DM2" s="66">
        <v>595611</v>
      </c>
      <c r="DN2" s="66">
        <v>0</v>
      </c>
      <c r="DO2" s="66">
        <v>1206366</v>
      </c>
      <c r="DP2" s="66">
        <v>7460590</v>
      </c>
      <c r="DQ2" s="66">
        <v>303416</v>
      </c>
      <c r="DR2" s="66">
        <v>115259187</v>
      </c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>
        <v>94428340</v>
      </c>
      <c r="FB2" s="66">
        <v>1632072</v>
      </c>
      <c r="FC2" s="66">
        <v>96060412</v>
      </c>
      <c r="FD2" s="66">
        <v>-5547142</v>
      </c>
      <c r="FE2" s="66">
        <v>-8156624</v>
      </c>
      <c r="FF2" s="66">
        <v>82356646</v>
      </c>
      <c r="FG2" s="66">
        <v>9672087</v>
      </c>
      <c r="FH2" s="66">
        <v>-423090</v>
      </c>
      <c r="FI2" s="66">
        <v>-6695516</v>
      </c>
      <c r="FJ2" s="66">
        <v>-241189</v>
      </c>
      <c r="FK2" s="66">
        <v>-95606</v>
      </c>
      <c r="FL2" s="66">
        <v>2028866</v>
      </c>
      <c r="FM2" s="66">
        <v>86602198</v>
      </c>
      <c r="FN2" s="66">
        <v>8198728</v>
      </c>
      <c r="FO2" s="66">
        <v>4471719</v>
      </c>
      <c r="FP2" s="66">
        <v>99272645</v>
      </c>
      <c r="FQ2" s="66">
        <v>-2163947</v>
      </c>
      <c r="FR2" s="66">
        <v>97108698</v>
      </c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</row>
    <row r="3" spans="1:337" x14ac:dyDescent="0.25">
      <c r="A3" s="72">
        <v>201812</v>
      </c>
      <c r="B3" s="72">
        <v>62973</v>
      </c>
      <c r="C3" s="73" t="s">
        <v>580</v>
      </c>
      <c r="D3" s="66">
        <v>19522393</v>
      </c>
      <c r="E3" s="66">
        <v>-5545</v>
      </c>
      <c r="F3" s="66">
        <v>19516848</v>
      </c>
      <c r="G3" s="66">
        <v>1140561</v>
      </c>
      <c r="H3" s="66">
        <v>88852</v>
      </c>
      <c r="I3" s="66">
        <v>1297</v>
      </c>
      <c r="J3" s="66">
        <v>8298956</v>
      </c>
      <c r="K3" s="66">
        <v>-9914317</v>
      </c>
      <c r="L3" s="66">
        <v>-4398734</v>
      </c>
      <c r="M3" s="66">
        <v>-788630</v>
      </c>
      <c r="N3" s="66">
        <v>-5572015</v>
      </c>
      <c r="O3" s="66">
        <v>956925</v>
      </c>
      <c r="P3" s="66">
        <v>-23493259</v>
      </c>
      <c r="Q3" s="66">
        <v>336</v>
      </c>
      <c r="R3" s="66">
        <v>-23492923</v>
      </c>
      <c r="S3" s="66">
        <v>9911525</v>
      </c>
      <c r="T3" s="66">
        <v>17913</v>
      </c>
      <c r="U3" s="66">
        <v>9929438</v>
      </c>
      <c r="V3" s="66">
        <v>112478</v>
      </c>
      <c r="W3" s="66">
        <v>0</v>
      </c>
      <c r="X3" s="66">
        <v>-126179</v>
      </c>
      <c r="Y3" s="66">
        <v>-818724</v>
      </c>
      <c r="Z3" s="66">
        <v>17861</v>
      </c>
      <c r="AA3" s="66">
        <v>0</v>
      </c>
      <c r="AB3" s="66">
        <v>-927042</v>
      </c>
      <c r="AC3" s="66">
        <v>-62951</v>
      </c>
      <c r="AD3" s="66">
        <v>460758</v>
      </c>
      <c r="AE3" s="66">
        <v>-423507</v>
      </c>
      <c r="AF3" s="66">
        <v>-16141</v>
      </c>
      <c r="AG3" s="66">
        <v>665238</v>
      </c>
      <c r="AH3" s="66">
        <v>0</v>
      </c>
      <c r="AI3" s="66">
        <v>0</v>
      </c>
      <c r="AJ3" s="66">
        <v>686348</v>
      </c>
      <c r="AK3" s="66">
        <v>-43810</v>
      </c>
      <c r="AL3" s="66">
        <v>642538</v>
      </c>
      <c r="AM3" s="66">
        <v>984758</v>
      </c>
      <c r="AN3" s="66">
        <v>-10592</v>
      </c>
      <c r="AO3" s="66">
        <v>298617</v>
      </c>
      <c r="AP3" s="66">
        <v>0</v>
      </c>
      <c r="AQ3" s="66">
        <v>0</v>
      </c>
      <c r="AR3" s="66">
        <v>1272783</v>
      </c>
      <c r="AS3" s="66">
        <v>-122213</v>
      </c>
      <c r="AT3" s="66">
        <v>-1164622</v>
      </c>
      <c r="AU3" s="66">
        <v>6723</v>
      </c>
      <c r="AV3" s="66">
        <v>-272584</v>
      </c>
      <c r="AW3" s="66">
        <v>-3000</v>
      </c>
      <c r="AX3" s="66">
        <v>0</v>
      </c>
      <c r="AY3" s="66">
        <v>-1433483</v>
      </c>
      <c r="AZ3" s="66">
        <v>-78398</v>
      </c>
      <c r="BA3" s="66">
        <v>-19583</v>
      </c>
      <c r="BB3" s="66">
        <v>-50521</v>
      </c>
      <c r="BC3" s="66">
        <v>-15</v>
      </c>
      <c r="BD3" s="66">
        <v>-70119</v>
      </c>
      <c r="BE3" s="66">
        <v>7923</v>
      </c>
      <c r="BF3" s="66">
        <v>-423507</v>
      </c>
      <c r="BG3" s="66">
        <v>0</v>
      </c>
      <c r="BH3" s="66">
        <v>0</v>
      </c>
      <c r="BI3" s="66">
        <v>213611</v>
      </c>
      <c r="BJ3" s="66">
        <v>20161680</v>
      </c>
      <c r="BK3" s="66">
        <v>1238495</v>
      </c>
      <c r="BL3" s="66">
        <v>21472855</v>
      </c>
      <c r="BM3" s="66">
        <v>13184917</v>
      </c>
      <c r="BN3" s="66">
        <v>17763078</v>
      </c>
      <c r="BO3" s="66">
        <v>122615950</v>
      </c>
      <c r="BP3" s="66">
        <v>0</v>
      </c>
      <c r="BQ3" s="66">
        <v>1575323</v>
      </c>
      <c r="BR3" s="66">
        <v>20190800</v>
      </c>
      <c r="BS3" s="66">
        <v>176672017</v>
      </c>
      <c r="BT3" s="66">
        <v>198358483</v>
      </c>
      <c r="BU3" s="66">
        <v>143123014</v>
      </c>
      <c r="BV3" s="66">
        <v>0</v>
      </c>
      <c r="BW3" s="66">
        <v>15477</v>
      </c>
      <c r="BX3" s="66">
        <v>567516</v>
      </c>
      <c r="BY3" s="66">
        <v>567516</v>
      </c>
      <c r="BZ3" s="66">
        <v>113532</v>
      </c>
      <c r="CA3" s="66">
        <v>2823777</v>
      </c>
      <c r="CB3" s="66">
        <v>1628645</v>
      </c>
      <c r="CC3" s="66">
        <v>5148947</v>
      </c>
      <c r="CD3" s="66">
        <v>274170</v>
      </c>
      <c r="CE3" s="66">
        <v>0</v>
      </c>
      <c r="CF3" s="66">
        <v>1046575</v>
      </c>
      <c r="CG3" s="66">
        <v>0</v>
      </c>
      <c r="CH3" s="66">
        <v>1320745</v>
      </c>
      <c r="CI3" s="66">
        <v>3297947</v>
      </c>
      <c r="CJ3" s="66">
        <v>481034</v>
      </c>
      <c r="CK3" s="66">
        <v>3778981</v>
      </c>
      <c r="CL3" s="66">
        <v>355492991</v>
      </c>
      <c r="CM3" s="66">
        <v>1101000</v>
      </c>
      <c r="CN3" s="66">
        <v>0</v>
      </c>
      <c r="CO3" s="66">
        <v>1498834</v>
      </c>
      <c r="CP3" s="66">
        <v>1498834</v>
      </c>
      <c r="CQ3" s="66">
        <v>18765722</v>
      </c>
      <c r="CR3" s="66">
        <v>0</v>
      </c>
      <c r="CS3" s="66">
        <v>21365556</v>
      </c>
      <c r="CT3" s="66">
        <v>3849941</v>
      </c>
      <c r="CU3" s="66">
        <v>3849941</v>
      </c>
      <c r="CV3" s="66">
        <v>50956</v>
      </c>
      <c r="CW3" s="66">
        <v>127291079</v>
      </c>
      <c r="CX3" s="66">
        <v>134379392</v>
      </c>
      <c r="CY3" s="66">
        <v>135940311</v>
      </c>
      <c r="CZ3" s="66">
        <v>136102934</v>
      </c>
      <c r="DA3" s="66">
        <v>270482325</v>
      </c>
      <c r="DB3" s="66">
        <v>4994902</v>
      </c>
      <c r="DC3" s="66">
        <v>9146875</v>
      </c>
      <c r="DD3" s="66">
        <v>272000</v>
      </c>
      <c r="DE3" s="66">
        <v>110751</v>
      </c>
      <c r="DF3" s="66">
        <v>285057809</v>
      </c>
      <c r="DG3" s="66">
        <v>1407739</v>
      </c>
      <c r="DH3" s="66">
        <v>0</v>
      </c>
      <c r="DI3" s="66">
        <v>1407739</v>
      </c>
      <c r="DJ3" s="66">
        <v>31121</v>
      </c>
      <c r="DK3" s="66">
        <v>0</v>
      </c>
      <c r="DL3" s="66">
        <v>15359912</v>
      </c>
      <c r="DM3" s="66">
        <v>369</v>
      </c>
      <c r="DN3" s="66">
        <v>0</v>
      </c>
      <c r="DO3" s="66">
        <v>26013006</v>
      </c>
      <c r="DP3" s="66">
        <v>41404408</v>
      </c>
      <c r="DQ3" s="66">
        <v>2407538</v>
      </c>
      <c r="DR3" s="66">
        <v>355492991</v>
      </c>
      <c r="DS3" s="66">
        <v>3762821</v>
      </c>
      <c r="DT3" s="66">
        <v>0</v>
      </c>
      <c r="DU3" s="66">
        <v>72680</v>
      </c>
      <c r="DV3" s="66">
        <v>0</v>
      </c>
      <c r="DW3" s="66">
        <v>0</v>
      </c>
      <c r="DX3" s="66">
        <v>1341949</v>
      </c>
      <c r="DY3" s="66">
        <v>0</v>
      </c>
      <c r="DZ3" s="66">
        <v>0</v>
      </c>
      <c r="EA3" s="66">
        <v>15477</v>
      </c>
      <c r="EB3" s="66">
        <v>0</v>
      </c>
      <c r="EC3" s="66">
        <v>0</v>
      </c>
      <c r="ED3" s="66">
        <v>0</v>
      </c>
      <c r="EE3" s="66">
        <v>0</v>
      </c>
      <c r="EF3" s="66">
        <v>0</v>
      </c>
      <c r="EG3" s="66">
        <v>0</v>
      </c>
      <c r="EH3" s="66">
        <v>0</v>
      </c>
      <c r="EI3" s="66">
        <v>0</v>
      </c>
      <c r="EJ3" s="66">
        <v>0</v>
      </c>
      <c r="EK3" s="66">
        <v>0</v>
      </c>
      <c r="EL3" s="66">
        <v>0</v>
      </c>
      <c r="EM3" s="66"/>
      <c r="EN3" s="66">
        <v>0</v>
      </c>
      <c r="EO3" s="66"/>
      <c r="EP3" s="66">
        <v>151727</v>
      </c>
      <c r="EQ3" s="66">
        <v>5670883</v>
      </c>
      <c r="ER3" s="66">
        <v>1265703</v>
      </c>
      <c r="ES3" s="66">
        <v>162623</v>
      </c>
      <c r="ET3" s="66">
        <v>0</v>
      </c>
      <c r="EU3" s="66">
        <v>0</v>
      </c>
      <c r="EV3" s="66">
        <v>0</v>
      </c>
      <c r="EW3" s="66">
        <v>0</v>
      </c>
      <c r="EX3" s="66">
        <v>0</v>
      </c>
      <c r="EY3" s="66">
        <v>0</v>
      </c>
      <c r="EZ3" s="66">
        <v>0</v>
      </c>
      <c r="FA3" s="66">
        <v>280639392</v>
      </c>
      <c r="FB3" s="66">
        <v>5145381</v>
      </c>
      <c r="FC3" s="66">
        <v>285784772</v>
      </c>
      <c r="FD3" s="66">
        <v>-6196584</v>
      </c>
      <c r="FE3" s="66">
        <v>-39273349</v>
      </c>
      <c r="FF3" s="66">
        <v>240314840</v>
      </c>
      <c r="FG3" s="66">
        <v>19522393</v>
      </c>
      <c r="FH3" s="66">
        <v>-4650860</v>
      </c>
      <c r="FI3" s="66">
        <v>-23493259</v>
      </c>
      <c r="FJ3" s="66">
        <v>-673835</v>
      </c>
      <c r="FK3" s="66">
        <v>-93149</v>
      </c>
      <c r="FL3" s="66">
        <v>-121242</v>
      </c>
      <c r="FM3" s="66">
        <v>230804889</v>
      </c>
      <c r="FN3" s="66">
        <v>39001456</v>
      </c>
      <c r="FO3" s="66">
        <v>5670883</v>
      </c>
      <c r="FP3" s="66">
        <v>275477228</v>
      </c>
      <c r="FQ3" s="66">
        <v>-4994903</v>
      </c>
      <c r="FR3" s="66">
        <v>270482325</v>
      </c>
      <c r="FS3" s="66">
        <v>0</v>
      </c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5"/>
      <c r="LG3" s="65"/>
      <c r="LH3" s="65"/>
      <c r="LI3" s="65"/>
      <c r="LJ3" s="65"/>
      <c r="LK3" s="65"/>
      <c r="LL3" s="65"/>
      <c r="LM3" s="65"/>
      <c r="LN3" s="65"/>
      <c r="LO3" s="65"/>
      <c r="LP3" s="65"/>
      <c r="LQ3" s="65"/>
      <c r="LR3" s="65"/>
      <c r="LS3" s="65"/>
      <c r="LT3" s="65"/>
      <c r="LU3" s="65"/>
      <c r="LV3" s="65"/>
      <c r="LW3" s="65"/>
      <c r="LX3" s="65"/>
      <c r="LY3" s="65"/>
    </row>
    <row r="4" spans="1:337" x14ac:dyDescent="0.25">
      <c r="A4" s="72">
        <v>201812</v>
      </c>
      <c r="B4" s="72">
        <v>62518</v>
      </c>
      <c r="C4" s="73" t="s">
        <v>1144</v>
      </c>
      <c r="D4" s="66">
        <v>3702230</v>
      </c>
      <c r="E4" s="66">
        <v>-12952</v>
      </c>
      <c r="F4" s="66">
        <v>3689278</v>
      </c>
      <c r="G4" s="66">
        <v>221694</v>
      </c>
      <c r="H4" s="66">
        <v>0</v>
      </c>
      <c r="I4" s="66">
        <v>26736</v>
      </c>
      <c r="J4" s="66">
        <v>3354646</v>
      </c>
      <c r="K4" s="66">
        <v>-5062330</v>
      </c>
      <c r="L4" s="66">
        <v>-678875</v>
      </c>
      <c r="M4" s="66">
        <v>-321073</v>
      </c>
      <c r="N4" s="66">
        <v>-2459202</v>
      </c>
      <c r="O4" s="66">
        <v>-53039</v>
      </c>
      <c r="P4" s="66">
        <v>-5228741</v>
      </c>
      <c r="Q4" s="66">
        <v>9445</v>
      </c>
      <c r="R4" s="66">
        <v>-5219296</v>
      </c>
      <c r="S4" s="66">
        <v>4720637</v>
      </c>
      <c r="T4" s="66">
        <v>-804</v>
      </c>
      <c r="U4" s="66">
        <v>4719833</v>
      </c>
      <c r="V4" s="66">
        <v>-282484</v>
      </c>
      <c r="W4" s="66"/>
      <c r="X4" s="66">
        <v>-203180</v>
      </c>
      <c r="Y4" s="66">
        <v>-139702</v>
      </c>
      <c r="Z4" s="66"/>
      <c r="AA4" s="66"/>
      <c r="AB4" s="66">
        <v>-342882</v>
      </c>
      <c r="AC4" s="66">
        <v>-62696</v>
      </c>
      <c r="AD4" s="66">
        <v>-10488</v>
      </c>
      <c r="AE4" s="66">
        <v>-1233519</v>
      </c>
      <c r="AF4" s="66">
        <v>-3702</v>
      </c>
      <c r="AG4" s="66"/>
      <c r="AH4" s="66"/>
      <c r="AI4" s="66"/>
      <c r="AJ4" s="66">
        <v>-1247709</v>
      </c>
      <c r="AK4" s="66">
        <v>295148</v>
      </c>
      <c r="AL4" s="66">
        <v>-952561</v>
      </c>
      <c r="AM4" s="66">
        <v>238190</v>
      </c>
      <c r="AN4" s="66">
        <v>-74591</v>
      </c>
      <c r="AO4" s="66">
        <v>-214982</v>
      </c>
      <c r="AP4" s="66">
        <v>-35825</v>
      </c>
      <c r="AQ4" s="66">
        <v>0</v>
      </c>
      <c r="AR4" s="66">
        <v>-87208</v>
      </c>
      <c r="AS4" s="66">
        <v>-54571</v>
      </c>
      <c r="AT4" s="66">
        <v>-399652</v>
      </c>
      <c r="AU4" s="66">
        <v>69217</v>
      </c>
      <c r="AV4" s="66">
        <v>-751134</v>
      </c>
      <c r="AW4" s="66">
        <v>160</v>
      </c>
      <c r="AX4" s="66">
        <v>-12077</v>
      </c>
      <c r="AY4" s="66">
        <v>-1093486</v>
      </c>
      <c r="AZ4" s="66"/>
      <c r="BA4" s="66">
        <v>-27724</v>
      </c>
      <c r="BB4" s="66">
        <v>-15583</v>
      </c>
      <c r="BC4" s="66"/>
      <c r="BD4" s="66">
        <v>-43307</v>
      </c>
      <c r="BE4" s="66">
        <v>45053</v>
      </c>
      <c r="BF4" s="66">
        <v>-1233519</v>
      </c>
      <c r="BG4" s="66"/>
      <c r="BH4" s="66"/>
      <c r="BI4" s="66">
        <v>542797</v>
      </c>
      <c r="BJ4" s="66">
        <v>881658</v>
      </c>
      <c r="BK4" s="66"/>
      <c r="BL4" s="66">
        <v>3899333</v>
      </c>
      <c r="BM4" s="66">
        <v>9563482</v>
      </c>
      <c r="BN4" s="66">
        <v>9101018</v>
      </c>
      <c r="BO4" s="66">
        <v>29012920</v>
      </c>
      <c r="BP4" s="66"/>
      <c r="BQ4" s="66"/>
      <c r="BR4" s="66">
        <v>19545510</v>
      </c>
      <c r="BS4" s="66">
        <v>67222930</v>
      </c>
      <c r="BT4" s="66">
        <v>71665060</v>
      </c>
      <c r="BU4" s="66">
        <v>63869135</v>
      </c>
      <c r="BV4" s="66">
        <v>233261</v>
      </c>
      <c r="BW4" s="66">
        <v>268311</v>
      </c>
      <c r="BX4" s="66">
        <v>352</v>
      </c>
      <c r="BY4" s="66">
        <v>352</v>
      </c>
      <c r="BZ4" s="66"/>
      <c r="CA4" s="66">
        <v>537917</v>
      </c>
      <c r="CB4" s="66">
        <v>32960</v>
      </c>
      <c r="CC4" s="66">
        <v>839540</v>
      </c>
      <c r="CD4" s="66">
        <v>337155</v>
      </c>
      <c r="CE4" s="66"/>
      <c r="CF4" s="66">
        <v>1653743</v>
      </c>
      <c r="CG4" s="66">
        <v>336259</v>
      </c>
      <c r="CH4" s="66">
        <v>2327157</v>
      </c>
      <c r="CI4" s="66">
        <v>2284127</v>
      </c>
      <c r="CJ4" s="66"/>
      <c r="CK4" s="66">
        <v>2284127</v>
      </c>
      <c r="CL4" s="66">
        <v>140985019</v>
      </c>
      <c r="CM4" s="66">
        <v>11000</v>
      </c>
      <c r="CN4" s="66"/>
      <c r="CO4" s="66">
        <v>383254</v>
      </c>
      <c r="CP4" s="66">
        <v>383254</v>
      </c>
      <c r="CQ4" s="66">
        <v>1515461</v>
      </c>
      <c r="CR4" s="66"/>
      <c r="CS4" s="66">
        <v>1909715</v>
      </c>
      <c r="CT4" s="66"/>
      <c r="CU4" s="66"/>
      <c r="CV4" s="66">
        <v>378527</v>
      </c>
      <c r="CW4" s="66">
        <v>39079701</v>
      </c>
      <c r="CX4" s="66">
        <v>46447215</v>
      </c>
      <c r="CY4" s="66">
        <v>48557036</v>
      </c>
      <c r="CZ4" s="66">
        <v>48666036</v>
      </c>
      <c r="DA4" s="66">
        <v>95113251</v>
      </c>
      <c r="DB4" s="66">
        <v>1419240</v>
      </c>
      <c r="DC4" s="66">
        <v>3680067</v>
      </c>
      <c r="DD4" s="66">
        <v>152475</v>
      </c>
      <c r="DE4" s="66"/>
      <c r="DF4" s="66">
        <v>100743560</v>
      </c>
      <c r="DG4" s="66">
        <v>158462</v>
      </c>
      <c r="DH4" s="66">
        <v>182761</v>
      </c>
      <c r="DI4" s="66">
        <v>341223</v>
      </c>
      <c r="DJ4" s="66"/>
      <c r="DK4" s="66">
        <v>190498</v>
      </c>
      <c r="DL4" s="66"/>
      <c r="DM4" s="66">
        <v>326340</v>
      </c>
      <c r="DN4" s="66"/>
      <c r="DO4" s="66">
        <v>37468118</v>
      </c>
      <c r="DP4" s="66">
        <v>37984956</v>
      </c>
      <c r="DQ4" s="66">
        <v>5565</v>
      </c>
      <c r="DR4" s="66">
        <v>140985019</v>
      </c>
      <c r="DS4" s="66"/>
      <c r="DT4" s="66"/>
      <c r="DU4" s="66">
        <v>3017675</v>
      </c>
      <c r="DV4" s="66"/>
      <c r="DW4" s="66"/>
      <c r="DX4" s="66"/>
      <c r="DY4" s="66"/>
      <c r="DZ4" s="66"/>
      <c r="EA4" s="66">
        <v>35050</v>
      </c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>
        <v>1053261</v>
      </c>
      <c r="EQ4" s="66">
        <v>6016298</v>
      </c>
      <c r="ER4" s="66">
        <v>297955</v>
      </c>
      <c r="ES4" s="66">
        <v>109000</v>
      </c>
      <c r="ET4" s="66"/>
      <c r="EU4" s="66"/>
      <c r="EV4" s="66"/>
      <c r="EW4" s="66"/>
      <c r="EX4" s="66"/>
      <c r="EY4" s="66"/>
      <c r="EZ4" s="66"/>
      <c r="FA4" s="66">
        <v>96921068</v>
      </c>
      <c r="FB4" s="66">
        <v>1292043</v>
      </c>
      <c r="FC4" s="66">
        <v>98213111</v>
      </c>
      <c r="FD4" s="66">
        <v>-8020314</v>
      </c>
      <c r="FE4" s="66">
        <v>-5145617</v>
      </c>
      <c r="FF4" s="66">
        <v>85047180</v>
      </c>
      <c r="FG4" s="66">
        <v>11196641</v>
      </c>
      <c r="FH4" s="66">
        <v>-1619554</v>
      </c>
      <c r="FI4" s="66">
        <v>-9809723</v>
      </c>
      <c r="FJ4" s="66">
        <v>-260790</v>
      </c>
      <c r="FK4" s="66">
        <v>32557</v>
      </c>
      <c r="FL4" s="66"/>
      <c r="FM4" s="66">
        <v>84586311</v>
      </c>
      <c r="FN4" s="66">
        <v>5929882</v>
      </c>
      <c r="FO4" s="66">
        <v>6016298</v>
      </c>
      <c r="FP4" s="66">
        <v>96532491</v>
      </c>
      <c r="FQ4" s="66">
        <v>-1419240</v>
      </c>
      <c r="FR4" s="66">
        <v>95113251</v>
      </c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</row>
    <row r="5" spans="1:337" x14ac:dyDescent="0.25">
      <c r="A5" s="72">
        <v>201812</v>
      </c>
      <c r="B5" s="72">
        <v>63017</v>
      </c>
      <c r="C5" s="73" t="s">
        <v>581</v>
      </c>
      <c r="D5" s="66">
        <v>368765</v>
      </c>
      <c r="E5" s="66">
        <v>-790</v>
      </c>
      <c r="F5" s="66">
        <v>367975</v>
      </c>
      <c r="G5" s="66"/>
      <c r="H5" s="66"/>
      <c r="I5" s="66"/>
      <c r="J5" s="66">
        <v>5488</v>
      </c>
      <c r="K5" s="66">
        <v>-7251</v>
      </c>
      <c r="L5" s="66">
        <v>-117</v>
      </c>
      <c r="M5" s="66">
        <v>-743</v>
      </c>
      <c r="N5" s="66">
        <v>-2623</v>
      </c>
      <c r="O5" s="66"/>
      <c r="P5" s="66">
        <v>-368736</v>
      </c>
      <c r="Q5" s="66"/>
      <c r="R5" s="66">
        <v>-368736</v>
      </c>
      <c r="S5" s="66">
        <v>11211</v>
      </c>
      <c r="T5" s="66"/>
      <c r="U5" s="66">
        <v>11211</v>
      </c>
      <c r="V5" s="66"/>
      <c r="W5" s="66"/>
      <c r="X5" s="66">
        <v>-6384</v>
      </c>
      <c r="Y5" s="66">
        <v>-5288</v>
      </c>
      <c r="Z5" s="66"/>
      <c r="AA5" s="66"/>
      <c r="AB5" s="66">
        <v>-11672</v>
      </c>
      <c r="AC5" s="66">
        <v>3865</v>
      </c>
      <c r="AD5" s="66">
        <v>20</v>
      </c>
      <c r="AE5" s="66"/>
      <c r="AF5" s="66">
        <v>-3865</v>
      </c>
      <c r="AG5" s="66"/>
      <c r="AH5" s="66"/>
      <c r="AI5" s="66"/>
      <c r="AJ5" s="66">
        <v>-3845</v>
      </c>
      <c r="AK5" s="66">
        <v>846</v>
      </c>
      <c r="AL5" s="66">
        <v>-2999</v>
      </c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>
        <v>530068</v>
      </c>
      <c r="BP5" s="66"/>
      <c r="BQ5" s="66"/>
      <c r="BR5" s="66"/>
      <c r="BS5" s="66">
        <v>530068</v>
      </c>
      <c r="BT5" s="66">
        <v>530068</v>
      </c>
      <c r="BU5" s="66"/>
      <c r="BV5" s="66"/>
      <c r="BW5" s="66"/>
      <c r="BX5" s="66">
        <v>2938</v>
      </c>
      <c r="BY5" s="66">
        <v>2938</v>
      </c>
      <c r="BZ5" s="66"/>
      <c r="CA5" s="66"/>
      <c r="CB5" s="66"/>
      <c r="CC5" s="66">
        <v>2938</v>
      </c>
      <c r="CD5" s="66">
        <v>124</v>
      </c>
      <c r="CE5" s="66"/>
      <c r="CF5" s="66">
        <v>102465</v>
      </c>
      <c r="CG5" s="66"/>
      <c r="CH5" s="66">
        <v>102589</v>
      </c>
      <c r="CI5" s="66">
        <v>3453</v>
      </c>
      <c r="CJ5" s="66"/>
      <c r="CK5" s="66">
        <v>3453</v>
      </c>
      <c r="CL5" s="66">
        <v>639048</v>
      </c>
      <c r="CM5" s="66">
        <v>15000</v>
      </c>
      <c r="CN5" s="66"/>
      <c r="CO5" s="66"/>
      <c r="CP5" s="66"/>
      <c r="CQ5" s="66">
        <v>107001</v>
      </c>
      <c r="CR5" s="66"/>
      <c r="CS5" s="66">
        <v>122001</v>
      </c>
      <c r="CT5" s="66"/>
      <c r="CU5" s="66"/>
      <c r="CV5" s="66"/>
      <c r="CW5" s="66"/>
      <c r="CX5" s="66">
        <v>399462</v>
      </c>
      <c r="CY5" s="66"/>
      <c r="CZ5" s="66"/>
      <c r="DA5" s="66">
        <v>399462</v>
      </c>
      <c r="DB5" s="66"/>
      <c r="DC5" s="66"/>
      <c r="DD5" s="66"/>
      <c r="DE5" s="66"/>
      <c r="DF5" s="66">
        <v>399462</v>
      </c>
      <c r="DG5" s="66"/>
      <c r="DH5" s="66"/>
      <c r="DI5" s="66"/>
      <c r="DJ5" s="66">
        <v>643</v>
      </c>
      <c r="DK5" s="66"/>
      <c r="DL5" s="66">
        <v>114693</v>
      </c>
      <c r="DM5" s="66">
        <v>2164</v>
      </c>
      <c r="DN5" s="66"/>
      <c r="DO5" s="66"/>
      <c r="DP5" s="66">
        <v>117500</v>
      </c>
      <c r="DQ5" s="66">
        <v>85</v>
      </c>
      <c r="DR5" s="66">
        <v>639048</v>
      </c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>
        <v>398906</v>
      </c>
      <c r="ER5" s="66">
        <v>556</v>
      </c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>
        <v>410672</v>
      </c>
      <c r="FE5" s="66"/>
      <c r="FF5" s="66">
        <v>410672</v>
      </c>
      <c r="FG5" s="66">
        <v>368765</v>
      </c>
      <c r="FH5" s="66">
        <v>1242</v>
      </c>
      <c r="FI5" s="66">
        <v>-368736</v>
      </c>
      <c r="FJ5" s="66">
        <v>-11755</v>
      </c>
      <c r="FK5" s="66">
        <v>-790</v>
      </c>
      <c r="FL5" s="66">
        <v>64</v>
      </c>
      <c r="FM5" s="66">
        <v>399462</v>
      </c>
      <c r="FN5" s="66"/>
      <c r="FO5" s="66"/>
      <c r="FP5" s="66">
        <v>399462</v>
      </c>
      <c r="FQ5" s="66"/>
      <c r="FR5" s="66">
        <v>399462</v>
      </c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5"/>
      <c r="LG5" s="65"/>
      <c r="LH5" s="65"/>
      <c r="LI5" s="65"/>
      <c r="LJ5" s="65"/>
      <c r="LK5" s="65"/>
      <c r="LL5" s="65"/>
      <c r="LM5" s="65"/>
      <c r="LN5" s="65"/>
      <c r="LO5" s="65"/>
      <c r="LP5" s="65"/>
      <c r="LQ5" s="65"/>
      <c r="LR5" s="65"/>
      <c r="LS5" s="65"/>
      <c r="LT5" s="65"/>
      <c r="LU5" s="65"/>
      <c r="LV5" s="65"/>
      <c r="LW5" s="65"/>
      <c r="LX5" s="65"/>
      <c r="LY5" s="65"/>
    </row>
    <row r="6" spans="1:337" x14ac:dyDescent="0.25">
      <c r="A6" s="72">
        <v>201812</v>
      </c>
      <c r="B6" s="72">
        <v>62706</v>
      </c>
      <c r="C6" s="73" t="s">
        <v>582</v>
      </c>
      <c r="D6" s="66">
        <v>2004346</v>
      </c>
      <c r="E6" s="66">
        <v>-16679</v>
      </c>
      <c r="F6" s="66">
        <v>1987667</v>
      </c>
      <c r="G6" s="66">
        <v>109531</v>
      </c>
      <c r="H6" s="66">
        <v>0</v>
      </c>
      <c r="I6" s="66">
        <v>6112</v>
      </c>
      <c r="J6" s="66">
        <v>270728</v>
      </c>
      <c r="K6" s="66">
        <v>-399168</v>
      </c>
      <c r="L6" s="66">
        <v>-5225</v>
      </c>
      <c r="M6" s="66">
        <v>-37678</v>
      </c>
      <c r="N6" s="66">
        <v>-55700</v>
      </c>
      <c r="O6" s="66">
        <v>13781</v>
      </c>
      <c r="P6" s="66">
        <v>-1030427</v>
      </c>
      <c r="Q6" s="66">
        <v>5112</v>
      </c>
      <c r="R6" s="66">
        <v>-1025315</v>
      </c>
      <c r="S6" s="66">
        <v>-686857</v>
      </c>
      <c r="T6" s="66">
        <v>5162</v>
      </c>
      <c r="U6" s="66">
        <v>-681695</v>
      </c>
      <c r="V6" s="66">
        <v>-35336</v>
      </c>
      <c r="W6" s="66">
        <v>0</v>
      </c>
      <c r="X6" s="66">
        <v>-51228</v>
      </c>
      <c r="Y6" s="66">
        <v>-49984</v>
      </c>
      <c r="Z6" s="66">
        <v>1995</v>
      </c>
      <c r="AA6" s="66">
        <v>2953</v>
      </c>
      <c r="AB6" s="66">
        <v>-96264</v>
      </c>
      <c r="AC6" s="66">
        <v>1639</v>
      </c>
      <c r="AD6" s="66">
        <v>108777</v>
      </c>
      <c r="AE6" s="66">
        <v>19998</v>
      </c>
      <c r="AF6" s="66">
        <v>-4376</v>
      </c>
      <c r="AG6" s="66">
        <v>0</v>
      </c>
      <c r="AH6" s="66">
        <v>0</v>
      </c>
      <c r="AI6" s="66">
        <v>0</v>
      </c>
      <c r="AJ6" s="66">
        <v>124399</v>
      </c>
      <c r="AK6" s="66">
        <v>-29321</v>
      </c>
      <c r="AL6" s="66">
        <v>95078</v>
      </c>
      <c r="AM6" s="66">
        <v>121156</v>
      </c>
      <c r="AN6" s="66">
        <v>-61956</v>
      </c>
      <c r="AO6" s="66">
        <v>-1352</v>
      </c>
      <c r="AP6" s="66">
        <v>-291</v>
      </c>
      <c r="AQ6" s="66">
        <v>0</v>
      </c>
      <c r="AR6" s="66">
        <v>57557</v>
      </c>
      <c r="AS6" s="66">
        <v>0</v>
      </c>
      <c r="AT6" s="66">
        <v>-68795</v>
      </c>
      <c r="AU6" s="66">
        <v>12178</v>
      </c>
      <c r="AV6" s="66">
        <v>-9435</v>
      </c>
      <c r="AW6" s="66">
        <v>-265</v>
      </c>
      <c r="AX6" s="66">
        <v>43530</v>
      </c>
      <c r="AY6" s="66">
        <v>-22787</v>
      </c>
      <c r="AZ6" s="66">
        <v>0</v>
      </c>
      <c r="BA6" s="66">
        <v>-10867</v>
      </c>
      <c r="BB6" s="66">
        <v>-11997</v>
      </c>
      <c r="BC6" s="66">
        <v>8443</v>
      </c>
      <c r="BD6" s="66">
        <v>-14421</v>
      </c>
      <c r="BE6" s="66">
        <v>-351</v>
      </c>
      <c r="BF6" s="66">
        <v>19998</v>
      </c>
      <c r="BG6" s="66">
        <v>0</v>
      </c>
      <c r="BH6" s="66">
        <v>0</v>
      </c>
      <c r="BI6" s="66">
        <v>176422</v>
      </c>
      <c r="BJ6" s="66">
        <v>1287713</v>
      </c>
      <c r="BK6" s="66">
        <v>0</v>
      </c>
      <c r="BL6" s="66">
        <v>1287713</v>
      </c>
      <c r="BM6" s="66">
        <v>746170</v>
      </c>
      <c r="BN6" s="66">
        <v>852436</v>
      </c>
      <c r="BO6" s="66">
        <v>12556779</v>
      </c>
      <c r="BP6" s="66">
        <v>0</v>
      </c>
      <c r="BQ6" s="66">
        <v>5578</v>
      </c>
      <c r="BR6" s="66">
        <v>305949</v>
      </c>
      <c r="BS6" s="66">
        <v>14471308</v>
      </c>
      <c r="BT6" s="66">
        <v>15935443</v>
      </c>
      <c r="BU6" s="66">
        <v>0</v>
      </c>
      <c r="BV6" s="66">
        <v>101057</v>
      </c>
      <c r="BW6" s="66">
        <v>119627</v>
      </c>
      <c r="BX6" s="66">
        <v>44442</v>
      </c>
      <c r="BY6" s="66">
        <v>44442</v>
      </c>
      <c r="BZ6" s="66">
        <v>0</v>
      </c>
      <c r="CA6" s="66">
        <v>0</v>
      </c>
      <c r="CB6" s="66">
        <v>21509</v>
      </c>
      <c r="CC6" s="66">
        <v>185578</v>
      </c>
      <c r="CD6" s="66">
        <v>1473</v>
      </c>
      <c r="CE6" s="66">
        <v>103556</v>
      </c>
      <c r="CF6" s="66">
        <v>104189</v>
      </c>
      <c r="CG6" s="66">
        <v>12167</v>
      </c>
      <c r="CH6" s="66">
        <v>221385</v>
      </c>
      <c r="CI6" s="66">
        <v>89187</v>
      </c>
      <c r="CJ6" s="66">
        <v>16883</v>
      </c>
      <c r="CK6" s="66">
        <v>106070</v>
      </c>
      <c r="CL6" s="66">
        <v>16448476</v>
      </c>
      <c r="CM6" s="66">
        <v>391800</v>
      </c>
      <c r="CN6" s="66">
        <v>0</v>
      </c>
      <c r="CO6" s="66">
        <v>100883</v>
      </c>
      <c r="CP6" s="66">
        <v>100883</v>
      </c>
      <c r="CQ6" s="66">
        <v>106878</v>
      </c>
      <c r="CR6" s="66">
        <v>100000</v>
      </c>
      <c r="CS6" s="66">
        <v>699561</v>
      </c>
      <c r="CT6" s="66">
        <v>150000</v>
      </c>
      <c r="CU6" s="66">
        <v>150000</v>
      </c>
      <c r="CV6" s="66">
        <v>38493</v>
      </c>
      <c r="CW6" s="66">
        <v>11775497</v>
      </c>
      <c r="CX6" s="66">
        <v>14051248</v>
      </c>
      <c r="CY6" s="66"/>
      <c r="CZ6" s="66">
        <v>0</v>
      </c>
      <c r="DA6" s="66">
        <v>14051248</v>
      </c>
      <c r="DB6" s="66">
        <v>427998</v>
      </c>
      <c r="DC6" s="66">
        <v>507372</v>
      </c>
      <c r="DD6" s="66">
        <v>8643</v>
      </c>
      <c r="DE6" s="66">
        <v>0</v>
      </c>
      <c r="DF6" s="66">
        <v>15044492</v>
      </c>
      <c r="DG6" s="66">
        <v>25318</v>
      </c>
      <c r="DH6" s="66">
        <v>0</v>
      </c>
      <c r="DI6" s="66">
        <v>25318</v>
      </c>
      <c r="DJ6" s="66">
        <v>20579</v>
      </c>
      <c r="DK6" s="66">
        <v>45662</v>
      </c>
      <c r="DL6" s="66">
        <v>199627</v>
      </c>
      <c r="DM6" s="66">
        <v>6093</v>
      </c>
      <c r="DN6" s="66">
        <v>0</v>
      </c>
      <c r="DO6" s="66">
        <v>233555</v>
      </c>
      <c r="DP6" s="66">
        <v>505516</v>
      </c>
      <c r="DQ6" s="66">
        <v>23589</v>
      </c>
      <c r="DR6" s="66">
        <v>16448476</v>
      </c>
      <c r="DS6" s="66">
        <v>0</v>
      </c>
      <c r="DT6" s="66">
        <v>0</v>
      </c>
      <c r="DU6" s="66">
        <v>0</v>
      </c>
      <c r="DV6" s="66">
        <v>0</v>
      </c>
      <c r="DW6" s="66">
        <v>4395</v>
      </c>
      <c r="DX6" s="66">
        <v>0</v>
      </c>
      <c r="DY6" s="66">
        <v>0</v>
      </c>
      <c r="DZ6" s="66">
        <v>0</v>
      </c>
      <c r="EA6" s="66">
        <v>18570</v>
      </c>
      <c r="EB6" s="66">
        <v>0</v>
      </c>
      <c r="EC6" s="66">
        <v>0</v>
      </c>
      <c r="ED6" s="66">
        <v>0</v>
      </c>
      <c r="EE6" s="66">
        <v>0</v>
      </c>
      <c r="EF6" s="66">
        <v>0</v>
      </c>
      <c r="EG6" s="66">
        <v>0</v>
      </c>
      <c r="EH6" s="66">
        <v>0</v>
      </c>
      <c r="EI6" s="66">
        <v>0</v>
      </c>
      <c r="EJ6" s="66">
        <v>0</v>
      </c>
      <c r="EK6" s="66">
        <v>0</v>
      </c>
      <c r="EL6" s="66">
        <v>0</v>
      </c>
      <c r="EM6" s="66">
        <v>0</v>
      </c>
      <c r="EN6" s="66">
        <v>0</v>
      </c>
      <c r="EO6" s="66">
        <v>10739</v>
      </c>
      <c r="EP6" s="66">
        <v>1055856</v>
      </c>
      <c r="EQ6" s="66">
        <v>1219895</v>
      </c>
      <c r="ER6" s="66"/>
      <c r="ES6" s="66"/>
      <c r="ET6" s="66"/>
      <c r="EU6" s="66">
        <v>0</v>
      </c>
      <c r="EV6" s="66">
        <v>0</v>
      </c>
      <c r="EW6" s="66">
        <v>0</v>
      </c>
      <c r="EX6" s="66">
        <v>0</v>
      </c>
      <c r="EY6" s="66">
        <v>0</v>
      </c>
      <c r="EZ6" s="66">
        <v>0</v>
      </c>
      <c r="FA6" s="66">
        <v>13362539</v>
      </c>
      <c r="FB6" s="66">
        <v>394908</v>
      </c>
      <c r="FC6" s="66">
        <v>13757447</v>
      </c>
      <c r="FD6" s="66">
        <v>-1704621</v>
      </c>
      <c r="FE6" s="66">
        <v>-1116686</v>
      </c>
      <c r="FF6" s="66">
        <v>10936140</v>
      </c>
      <c r="FG6" s="66">
        <v>2004346</v>
      </c>
      <c r="FH6" s="66">
        <v>484526</v>
      </c>
      <c r="FI6" s="66">
        <v>-1030427</v>
      </c>
      <c r="FJ6" s="66">
        <v>-89780</v>
      </c>
      <c r="FK6" s="66">
        <v>-66190</v>
      </c>
      <c r="FL6" s="66">
        <v>6886</v>
      </c>
      <c r="FM6" s="66">
        <v>12245501</v>
      </c>
      <c r="FN6" s="66">
        <v>1013850</v>
      </c>
      <c r="FO6" s="66">
        <v>1219895</v>
      </c>
      <c r="FP6" s="66">
        <v>14479246</v>
      </c>
      <c r="FQ6" s="66">
        <v>-427998</v>
      </c>
      <c r="FR6" s="66">
        <v>14051248</v>
      </c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65"/>
      <c r="LG6" s="65"/>
      <c r="LH6" s="65"/>
      <c r="LI6" s="65"/>
      <c r="LJ6" s="65"/>
      <c r="LK6" s="65"/>
      <c r="LL6" s="65"/>
      <c r="LM6" s="65"/>
      <c r="LN6" s="65"/>
      <c r="LO6" s="65"/>
      <c r="LP6" s="65"/>
      <c r="LQ6" s="65"/>
      <c r="LR6" s="65"/>
      <c r="LS6" s="65"/>
      <c r="LT6" s="65"/>
      <c r="LU6" s="65"/>
      <c r="LV6" s="65"/>
      <c r="LW6" s="65"/>
      <c r="LX6" s="65"/>
      <c r="LY6" s="65"/>
    </row>
    <row r="7" spans="1:337" x14ac:dyDescent="0.25">
      <c r="A7" s="72">
        <v>201812</v>
      </c>
      <c r="B7" s="72">
        <v>62992</v>
      </c>
      <c r="C7" s="73" t="s">
        <v>583</v>
      </c>
      <c r="D7" s="66">
        <v>8429202</v>
      </c>
      <c r="E7" s="66">
        <v>0</v>
      </c>
      <c r="F7" s="66">
        <v>8429202</v>
      </c>
      <c r="G7" s="66">
        <v>77324</v>
      </c>
      <c r="H7" s="66">
        <v>1630</v>
      </c>
      <c r="I7" s="66">
        <v>0</v>
      </c>
      <c r="J7" s="66">
        <v>5807082</v>
      </c>
      <c r="K7" s="66">
        <v>-7317967</v>
      </c>
      <c r="L7" s="66">
        <v>-1304</v>
      </c>
      <c r="M7" s="66">
        <v>-265681</v>
      </c>
      <c r="N7" s="66">
        <v>-1698916</v>
      </c>
      <c r="O7" s="66">
        <v>329064</v>
      </c>
      <c r="P7" s="66">
        <v>-5321386</v>
      </c>
      <c r="Q7" s="66">
        <v>0</v>
      </c>
      <c r="R7" s="66">
        <v>-5321386</v>
      </c>
      <c r="S7" s="66">
        <v>-1436359</v>
      </c>
      <c r="T7" s="66">
        <v>0</v>
      </c>
      <c r="U7" s="66">
        <v>-1436359</v>
      </c>
      <c r="V7" s="66"/>
      <c r="W7" s="66">
        <v>91522</v>
      </c>
      <c r="X7" s="66"/>
      <c r="Y7" s="66">
        <v>-124089</v>
      </c>
      <c r="Z7" s="66"/>
      <c r="AA7" s="66"/>
      <c r="AB7" s="66">
        <v>-124089</v>
      </c>
      <c r="AC7" s="66">
        <v>-289599</v>
      </c>
      <c r="AD7" s="66">
        <v>-20561</v>
      </c>
      <c r="AE7" s="66">
        <v>46904</v>
      </c>
      <c r="AF7" s="66">
        <v>20990</v>
      </c>
      <c r="AG7" s="66">
        <v>0</v>
      </c>
      <c r="AH7" s="66">
        <v>0</v>
      </c>
      <c r="AI7" s="66">
        <v>0</v>
      </c>
      <c r="AJ7" s="66">
        <v>47333</v>
      </c>
      <c r="AK7" s="66">
        <v>63870</v>
      </c>
      <c r="AL7" s="66">
        <v>111203</v>
      </c>
      <c r="AM7" s="66">
        <v>819509</v>
      </c>
      <c r="AN7" s="66">
        <v>0</v>
      </c>
      <c r="AO7" s="66">
        <v>3092</v>
      </c>
      <c r="AP7" s="66">
        <v>0</v>
      </c>
      <c r="AQ7" s="66"/>
      <c r="AR7" s="66">
        <v>822601</v>
      </c>
      <c r="AS7" s="66"/>
      <c r="AT7" s="66">
        <v>-544680</v>
      </c>
      <c r="AU7" s="66">
        <v>0</v>
      </c>
      <c r="AV7" s="66">
        <v>-421626</v>
      </c>
      <c r="AW7" s="66">
        <v>-5007</v>
      </c>
      <c r="AX7" s="66"/>
      <c r="AY7" s="66">
        <v>-971313</v>
      </c>
      <c r="AZ7" s="66">
        <v>124168</v>
      </c>
      <c r="BA7" s="66">
        <v>0</v>
      </c>
      <c r="BB7" s="66">
        <v>-20568</v>
      </c>
      <c r="BC7" s="66"/>
      <c r="BD7" s="66">
        <v>-20568</v>
      </c>
      <c r="BE7" s="66">
        <v>92016</v>
      </c>
      <c r="BF7" s="66">
        <v>46904</v>
      </c>
      <c r="BG7" s="66">
        <v>140</v>
      </c>
      <c r="BH7" s="66">
        <v>75140</v>
      </c>
      <c r="BI7" s="66">
        <v>0</v>
      </c>
      <c r="BJ7" s="66">
        <v>4227142</v>
      </c>
      <c r="BK7" s="66">
        <v>3234</v>
      </c>
      <c r="BL7" s="66">
        <v>4418576</v>
      </c>
      <c r="BM7" s="66">
        <v>5042601</v>
      </c>
      <c r="BN7" s="66">
        <v>976444</v>
      </c>
      <c r="BO7" s="66">
        <v>12163792</v>
      </c>
      <c r="BP7" s="66">
        <v>0</v>
      </c>
      <c r="BQ7" s="66">
        <v>2874</v>
      </c>
      <c r="BR7" s="66">
        <v>957311</v>
      </c>
      <c r="BS7" s="66">
        <v>19355141</v>
      </c>
      <c r="BT7" s="66">
        <v>23773717</v>
      </c>
      <c r="BU7" s="66">
        <v>145592687</v>
      </c>
      <c r="BV7" s="66">
        <v>0</v>
      </c>
      <c r="BW7" s="66">
        <v>0</v>
      </c>
      <c r="BX7" s="66">
        <v>624553</v>
      </c>
      <c r="BY7" s="66">
        <v>624553</v>
      </c>
      <c r="BZ7" s="66"/>
      <c r="CA7" s="66">
        <v>0</v>
      </c>
      <c r="CB7" s="66">
        <v>34851</v>
      </c>
      <c r="CC7" s="66">
        <v>659404</v>
      </c>
      <c r="CD7" s="66">
        <v>15218</v>
      </c>
      <c r="CE7" s="66">
        <v>1009766</v>
      </c>
      <c r="CF7" s="66">
        <v>363539</v>
      </c>
      <c r="CG7" s="66"/>
      <c r="CH7" s="66">
        <v>1388523</v>
      </c>
      <c r="CI7" s="66">
        <v>426844</v>
      </c>
      <c r="CJ7" s="66">
        <v>96760</v>
      </c>
      <c r="CK7" s="66">
        <v>523604</v>
      </c>
      <c r="CL7" s="66">
        <v>172013075</v>
      </c>
      <c r="CM7" s="66">
        <v>110000</v>
      </c>
      <c r="CN7" s="66">
        <v>0</v>
      </c>
      <c r="CO7" s="66"/>
      <c r="CP7" s="66">
        <v>0</v>
      </c>
      <c r="CQ7" s="66">
        <v>5183338</v>
      </c>
      <c r="CR7" s="66"/>
      <c r="CS7" s="66">
        <v>5293338</v>
      </c>
      <c r="CT7" s="66">
        <v>335978</v>
      </c>
      <c r="CU7" s="66">
        <v>4018991</v>
      </c>
      <c r="CV7" s="66">
        <v>53548</v>
      </c>
      <c r="CW7" s="66">
        <v>5555672</v>
      </c>
      <c r="CX7" s="66">
        <v>7219623</v>
      </c>
      <c r="CY7" s="66">
        <v>143935788</v>
      </c>
      <c r="CZ7" s="66">
        <v>143936667</v>
      </c>
      <c r="DA7" s="66">
        <v>151156290</v>
      </c>
      <c r="DB7" s="66"/>
      <c r="DC7" s="66">
        <v>6893212</v>
      </c>
      <c r="DD7" s="66">
        <v>46808</v>
      </c>
      <c r="DE7" s="66">
        <v>446330</v>
      </c>
      <c r="DF7" s="66">
        <v>158596188</v>
      </c>
      <c r="DG7" s="66">
        <v>0</v>
      </c>
      <c r="DH7" s="66"/>
      <c r="DI7" s="66">
        <v>0</v>
      </c>
      <c r="DJ7" s="66">
        <v>6169</v>
      </c>
      <c r="DK7" s="66"/>
      <c r="DL7" s="66">
        <v>927038</v>
      </c>
      <c r="DM7" s="66"/>
      <c r="DN7" s="66">
        <v>63350</v>
      </c>
      <c r="DO7" s="66">
        <v>3108001</v>
      </c>
      <c r="DP7" s="66">
        <v>4104558</v>
      </c>
      <c r="DQ7" s="66"/>
      <c r="DR7" s="66">
        <v>172013075</v>
      </c>
      <c r="DS7" s="66">
        <v>0</v>
      </c>
      <c r="DT7" s="66">
        <v>75000</v>
      </c>
      <c r="DU7" s="66">
        <v>188200</v>
      </c>
      <c r="DV7" s="66">
        <v>0</v>
      </c>
      <c r="DW7" s="66">
        <v>0</v>
      </c>
      <c r="DX7" s="66">
        <v>212119</v>
      </c>
      <c r="DY7" s="66"/>
      <c r="DZ7" s="66"/>
      <c r="EA7" s="66">
        <v>0</v>
      </c>
      <c r="EB7" s="66"/>
      <c r="EC7" s="66"/>
      <c r="ED7" s="66"/>
      <c r="EE7" s="66"/>
      <c r="EF7" s="66"/>
      <c r="EG7" s="66">
        <v>0</v>
      </c>
      <c r="EH7" s="66"/>
      <c r="EI7" s="66"/>
      <c r="EJ7" s="66"/>
      <c r="EK7" s="66"/>
      <c r="EL7" s="66"/>
      <c r="EM7" s="66"/>
      <c r="EN7" s="66">
        <v>3683013</v>
      </c>
      <c r="EO7" s="66"/>
      <c r="EP7" s="66">
        <v>7987</v>
      </c>
      <c r="EQ7" s="66">
        <v>1608788</v>
      </c>
      <c r="ER7" s="66">
        <v>47176</v>
      </c>
      <c r="ES7" s="66">
        <v>879</v>
      </c>
      <c r="ET7" s="66"/>
      <c r="EU7" s="66"/>
      <c r="EV7" s="66"/>
      <c r="EW7" s="66"/>
      <c r="EX7" s="66"/>
      <c r="EY7" s="66"/>
      <c r="EZ7" s="66"/>
      <c r="FA7" s="66">
        <v>149719931</v>
      </c>
      <c r="FB7" s="66">
        <v>0</v>
      </c>
      <c r="FC7" s="66">
        <v>149719931</v>
      </c>
      <c r="FD7" s="66">
        <v>-2121579</v>
      </c>
      <c r="FE7" s="66">
        <v>-382175</v>
      </c>
      <c r="FF7" s="66">
        <v>147216177</v>
      </c>
      <c r="FG7" s="66">
        <v>8424214</v>
      </c>
      <c r="FH7" s="66">
        <v>-1556752</v>
      </c>
      <c r="FI7" s="66">
        <v>-5100061</v>
      </c>
      <c r="FJ7" s="66">
        <v>-213302</v>
      </c>
      <c r="FK7" s="66">
        <v>55273</v>
      </c>
      <c r="FL7" s="66">
        <v>0</v>
      </c>
      <c r="FM7" s="66">
        <v>148825549</v>
      </c>
      <c r="FN7" s="66">
        <v>408792</v>
      </c>
      <c r="FO7" s="66">
        <v>1921949</v>
      </c>
      <c r="FP7" s="66">
        <v>151156290</v>
      </c>
      <c r="FQ7" s="66">
        <v>0</v>
      </c>
      <c r="FR7" s="66">
        <v>151156290</v>
      </c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5"/>
      <c r="LG7" s="6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65"/>
      <c r="LS7" s="65"/>
      <c r="LT7" s="65"/>
      <c r="LU7" s="65"/>
      <c r="LV7" s="65"/>
      <c r="LW7" s="65"/>
      <c r="LX7" s="65"/>
      <c r="LY7" s="65"/>
    </row>
    <row r="8" spans="1:337" x14ac:dyDescent="0.25">
      <c r="A8" s="72">
        <v>201812</v>
      </c>
      <c r="B8" s="72">
        <v>63000</v>
      </c>
      <c r="C8" s="73" t="s">
        <v>1145</v>
      </c>
      <c r="D8" s="66">
        <v>5509362</v>
      </c>
      <c r="E8" s="66">
        <v>0</v>
      </c>
      <c r="F8" s="66">
        <v>5509362</v>
      </c>
      <c r="G8" s="66">
        <v>-158155</v>
      </c>
      <c r="H8" s="66">
        <v>139</v>
      </c>
      <c r="I8" s="66">
        <v>0</v>
      </c>
      <c r="J8" s="66">
        <v>2717306</v>
      </c>
      <c r="K8" s="66">
        <v>-6712237</v>
      </c>
      <c r="L8" s="66">
        <v>-31425</v>
      </c>
      <c r="M8" s="66">
        <v>-155334</v>
      </c>
      <c r="N8" s="66">
        <v>-4339706</v>
      </c>
      <c r="O8" s="66">
        <v>662028</v>
      </c>
      <c r="P8" s="66">
        <v>-1232952</v>
      </c>
      <c r="Q8" s="66">
        <v>0</v>
      </c>
      <c r="R8" s="66">
        <v>-1232952</v>
      </c>
      <c r="S8" s="66">
        <v>-592152</v>
      </c>
      <c r="T8" s="66">
        <v>0</v>
      </c>
      <c r="U8" s="66">
        <v>-592152</v>
      </c>
      <c r="V8" s="66">
        <v>0</v>
      </c>
      <c r="W8" s="66">
        <v>32803</v>
      </c>
      <c r="X8" s="66">
        <v>0</v>
      </c>
      <c r="Y8" s="66">
        <v>-60510</v>
      </c>
      <c r="Z8" s="66">
        <v>0</v>
      </c>
      <c r="AA8" s="66">
        <v>0</v>
      </c>
      <c r="AB8" s="66">
        <v>-60510</v>
      </c>
      <c r="AC8" s="66">
        <v>21127</v>
      </c>
      <c r="AD8" s="66">
        <v>0</v>
      </c>
      <c r="AE8" s="66">
        <v>0</v>
      </c>
      <c r="AF8" s="66">
        <v>-21127</v>
      </c>
      <c r="AG8" s="66">
        <v>0</v>
      </c>
      <c r="AH8" s="66">
        <v>0</v>
      </c>
      <c r="AI8" s="66">
        <v>0</v>
      </c>
      <c r="AJ8" s="66">
        <v>-21127</v>
      </c>
      <c r="AK8" s="66">
        <v>-145844</v>
      </c>
      <c r="AL8" s="66">
        <v>-166971</v>
      </c>
      <c r="AM8" s="66">
        <v>0</v>
      </c>
      <c r="AN8" s="66"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421</v>
      </c>
      <c r="BH8" s="66">
        <v>421</v>
      </c>
      <c r="BI8" s="66">
        <v>0</v>
      </c>
      <c r="BJ8" s="66">
        <v>2772229</v>
      </c>
      <c r="BK8" s="66">
        <v>111691</v>
      </c>
      <c r="BL8" s="66">
        <v>2883920</v>
      </c>
      <c r="BM8" s="66">
        <v>43666056</v>
      </c>
      <c r="BN8" s="66">
        <v>379612</v>
      </c>
      <c r="BO8" s="66">
        <v>48214637</v>
      </c>
      <c r="BP8" s="66">
        <v>0</v>
      </c>
      <c r="BQ8" s="66">
        <v>0</v>
      </c>
      <c r="BR8" s="66">
        <v>749814</v>
      </c>
      <c r="BS8" s="66">
        <v>94031075</v>
      </c>
      <c r="BT8" s="66">
        <v>96914995</v>
      </c>
      <c r="BU8" s="66">
        <v>0</v>
      </c>
      <c r="BV8" s="66">
        <v>0</v>
      </c>
      <c r="BW8" s="66">
        <v>0</v>
      </c>
      <c r="BX8" s="66">
        <v>48103</v>
      </c>
      <c r="BY8" s="66">
        <v>48103</v>
      </c>
      <c r="BZ8" s="66">
        <v>0</v>
      </c>
      <c r="CA8" s="66">
        <v>1102394</v>
      </c>
      <c r="CB8" s="66">
        <v>39954</v>
      </c>
      <c r="CC8" s="66">
        <v>1190451</v>
      </c>
      <c r="CD8" s="66">
        <v>1372</v>
      </c>
      <c r="CE8" s="66">
        <v>1656996</v>
      </c>
      <c r="CF8" s="66">
        <v>392339</v>
      </c>
      <c r="CG8" s="66">
        <v>0</v>
      </c>
      <c r="CH8" s="66">
        <v>2050707</v>
      </c>
      <c r="CI8" s="66">
        <v>425483</v>
      </c>
      <c r="CJ8" s="66">
        <v>81115</v>
      </c>
      <c r="CK8" s="66">
        <v>506598</v>
      </c>
      <c r="CL8" s="66">
        <v>100663172</v>
      </c>
      <c r="CM8" s="66">
        <v>49070</v>
      </c>
      <c r="CN8" s="66">
        <v>0</v>
      </c>
      <c r="CO8" s="66">
        <v>0</v>
      </c>
      <c r="CP8" s="66">
        <v>0</v>
      </c>
      <c r="CQ8" s="66">
        <v>231492</v>
      </c>
      <c r="CR8" s="66">
        <v>0</v>
      </c>
      <c r="CS8" s="66">
        <v>280562</v>
      </c>
      <c r="CT8" s="66">
        <v>0</v>
      </c>
      <c r="CU8" s="66">
        <v>5325464</v>
      </c>
      <c r="CV8" s="66">
        <v>0</v>
      </c>
      <c r="CW8" s="66">
        <v>13136261</v>
      </c>
      <c r="CX8" s="66">
        <v>85274670</v>
      </c>
      <c r="CY8" s="66">
        <v>0</v>
      </c>
      <c r="CZ8" s="66">
        <v>0</v>
      </c>
      <c r="DA8" s="66">
        <v>85274670</v>
      </c>
      <c r="DB8" s="66">
        <v>0</v>
      </c>
      <c r="DC8" s="66">
        <v>0</v>
      </c>
      <c r="DD8" s="66">
        <v>0</v>
      </c>
      <c r="DE8" s="66">
        <v>0</v>
      </c>
      <c r="DF8" s="66">
        <v>85274670</v>
      </c>
      <c r="DG8" s="66">
        <v>118434</v>
      </c>
      <c r="DH8" s="66">
        <v>0</v>
      </c>
      <c r="DI8" s="66">
        <v>118434</v>
      </c>
      <c r="DJ8" s="66">
        <v>0</v>
      </c>
      <c r="DK8" s="66">
        <v>0</v>
      </c>
      <c r="DL8" s="66">
        <v>6424743</v>
      </c>
      <c r="DM8" s="66">
        <v>0</v>
      </c>
      <c r="DN8" s="66">
        <v>896127</v>
      </c>
      <c r="DO8" s="66">
        <v>2263633</v>
      </c>
      <c r="DP8" s="66">
        <v>9584503</v>
      </c>
      <c r="DQ8" s="66">
        <v>79539</v>
      </c>
      <c r="DR8" s="66">
        <v>100663172</v>
      </c>
      <c r="DS8" s="66">
        <v>0</v>
      </c>
      <c r="DT8" s="66">
        <v>0</v>
      </c>
      <c r="DU8" s="66">
        <v>0</v>
      </c>
      <c r="DV8" s="66">
        <v>0</v>
      </c>
      <c r="DW8" s="66">
        <v>0</v>
      </c>
      <c r="DX8" s="66">
        <v>1020956</v>
      </c>
      <c r="DY8" s="66">
        <v>0</v>
      </c>
      <c r="DZ8" s="66">
        <v>0</v>
      </c>
      <c r="EA8" s="66">
        <v>0</v>
      </c>
      <c r="EB8" s="66">
        <v>0</v>
      </c>
      <c r="EC8" s="66">
        <v>0</v>
      </c>
      <c r="ED8" s="66">
        <v>0</v>
      </c>
      <c r="EE8" s="66">
        <v>0</v>
      </c>
      <c r="EF8" s="66">
        <v>0</v>
      </c>
      <c r="EG8" s="66">
        <v>0</v>
      </c>
      <c r="EH8" s="66">
        <v>0</v>
      </c>
      <c r="EI8" s="66">
        <v>0</v>
      </c>
      <c r="EJ8" s="66">
        <v>0</v>
      </c>
      <c r="EK8" s="66">
        <v>0</v>
      </c>
      <c r="EL8" s="66">
        <v>0</v>
      </c>
      <c r="EM8" s="66">
        <v>0</v>
      </c>
      <c r="EN8" s="66">
        <v>5325464</v>
      </c>
      <c r="EO8" s="66">
        <v>0</v>
      </c>
      <c r="EP8" s="66">
        <v>66200185</v>
      </c>
      <c r="EQ8" s="66">
        <v>4955019</v>
      </c>
      <c r="ER8" s="66">
        <v>983205</v>
      </c>
      <c r="ES8" s="66">
        <v>0</v>
      </c>
      <c r="ET8" s="66">
        <v>0</v>
      </c>
      <c r="EU8" s="66">
        <v>0</v>
      </c>
      <c r="EV8" s="66">
        <v>0</v>
      </c>
      <c r="EW8" s="66">
        <v>0</v>
      </c>
      <c r="EX8" s="66">
        <v>0</v>
      </c>
      <c r="EY8" s="66">
        <v>0</v>
      </c>
      <c r="EZ8" s="66">
        <v>0</v>
      </c>
      <c r="FA8" s="66">
        <v>84682517</v>
      </c>
      <c r="FB8" s="66">
        <v>0</v>
      </c>
      <c r="FC8" s="66">
        <v>84682517</v>
      </c>
      <c r="FD8" s="66">
        <v>-13227519</v>
      </c>
      <c r="FE8" s="66">
        <v>-1627083</v>
      </c>
      <c r="FF8" s="66">
        <v>69827915</v>
      </c>
      <c r="FG8" s="66">
        <v>5509363</v>
      </c>
      <c r="FH8" s="66">
        <v>4562008</v>
      </c>
      <c r="FI8" s="66">
        <v>-1141636</v>
      </c>
      <c r="FJ8" s="66">
        <v>-67845</v>
      </c>
      <c r="FK8" s="66">
        <v>144975</v>
      </c>
      <c r="FL8" s="66">
        <v>-281086</v>
      </c>
      <c r="FM8" s="66">
        <v>78553694</v>
      </c>
      <c r="FN8" s="66">
        <v>1774091</v>
      </c>
      <c r="FO8" s="66">
        <v>4955019</v>
      </c>
      <c r="FP8" s="66">
        <v>85274670</v>
      </c>
      <c r="FQ8" s="66">
        <v>0</v>
      </c>
      <c r="FR8" s="66">
        <v>85274670</v>
      </c>
      <c r="FS8" s="66">
        <v>-8134</v>
      </c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5"/>
      <c r="LG8" s="65"/>
      <c r="LH8" s="65"/>
      <c r="LI8" s="65"/>
      <c r="LJ8" s="65"/>
      <c r="LK8" s="65"/>
      <c r="LL8" s="65"/>
      <c r="LM8" s="65"/>
      <c r="LN8" s="65"/>
      <c r="LO8" s="65"/>
      <c r="LP8" s="65"/>
      <c r="LQ8" s="65"/>
      <c r="LR8" s="65"/>
      <c r="LS8" s="65"/>
      <c r="LT8" s="65"/>
      <c r="LU8" s="65"/>
      <c r="LV8" s="65"/>
      <c r="LW8" s="65"/>
      <c r="LX8" s="65"/>
      <c r="LY8" s="65"/>
    </row>
    <row r="9" spans="1:337" x14ac:dyDescent="0.25">
      <c r="A9" s="72">
        <v>201812</v>
      </c>
      <c r="B9" s="72">
        <v>63028</v>
      </c>
      <c r="C9" s="73" t="s">
        <v>584</v>
      </c>
      <c r="D9" s="66">
        <v>26226</v>
      </c>
      <c r="E9" s="66">
        <v>-1033</v>
      </c>
      <c r="F9" s="66">
        <v>25193</v>
      </c>
      <c r="G9" s="66">
        <v>0</v>
      </c>
      <c r="H9" s="66">
        <v>0</v>
      </c>
      <c r="I9" s="66">
        <v>0</v>
      </c>
      <c r="J9" s="66">
        <v>46180</v>
      </c>
      <c r="K9" s="66">
        <v>31062</v>
      </c>
      <c r="L9" s="66">
        <v>-933</v>
      </c>
      <c r="M9" s="66">
        <v>-13630</v>
      </c>
      <c r="N9" s="66">
        <v>62679</v>
      </c>
      <c r="O9" s="66">
        <v>-11220</v>
      </c>
      <c r="P9" s="66">
        <v>-425730</v>
      </c>
      <c r="Q9" s="66">
        <v>48442</v>
      </c>
      <c r="R9" s="66">
        <v>-377288</v>
      </c>
      <c r="S9" s="66">
        <v>399775</v>
      </c>
      <c r="T9" s="66">
        <v>-51143</v>
      </c>
      <c r="U9" s="66">
        <v>348632</v>
      </c>
      <c r="V9" s="66">
        <v>0</v>
      </c>
      <c r="W9" s="66">
        <v>0</v>
      </c>
      <c r="X9" s="66">
        <v>0</v>
      </c>
      <c r="Y9" s="66">
        <v>-26302</v>
      </c>
      <c r="Z9" s="66">
        <v>0</v>
      </c>
      <c r="AA9" s="66">
        <v>0</v>
      </c>
      <c r="AB9" s="66">
        <v>-26302</v>
      </c>
      <c r="AC9" s="66">
        <v>-7785</v>
      </c>
      <c r="AD9" s="66">
        <v>13909</v>
      </c>
      <c r="AE9" s="66">
        <v>-427</v>
      </c>
      <c r="AF9" s="66">
        <v>7783</v>
      </c>
      <c r="AG9" s="66">
        <v>113007</v>
      </c>
      <c r="AH9" s="66">
        <v>0</v>
      </c>
      <c r="AI9" s="66">
        <v>0</v>
      </c>
      <c r="AJ9" s="66">
        <v>134272</v>
      </c>
      <c r="AK9" s="66">
        <v>-7414</v>
      </c>
      <c r="AL9" s="66">
        <v>126857</v>
      </c>
      <c r="AM9" s="66">
        <v>360</v>
      </c>
      <c r="AN9" s="66">
        <v>0</v>
      </c>
      <c r="AO9" s="66">
        <v>0</v>
      </c>
      <c r="AP9" s="66">
        <v>0</v>
      </c>
      <c r="AQ9" s="66">
        <v>0</v>
      </c>
      <c r="AR9" s="66">
        <v>360</v>
      </c>
      <c r="AS9" s="66">
        <v>0</v>
      </c>
      <c r="AT9" s="66">
        <v>-422</v>
      </c>
      <c r="AU9" s="66">
        <v>0</v>
      </c>
      <c r="AV9" s="66">
        <v>6</v>
      </c>
      <c r="AW9" s="66">
        <v>-12</v>
      </c>
      <c r="AX9" s="66">
        <v>0</v>
      </c>
      <c r="AY9" s="66">
        <v>-428</v>
      </c>
      <c r="AZ9" s="66">
        <v>0</v>
      </c>
      <c r="BA9" s="66">
        <v>0</v>
      </c>
      <c r="BB9" s="66">
        <v>-361</v>
      </c>
      <c r="BC9" s="66">
        <v>0</v>
      </c>
      <c r="BD9" s="66">
        <v>-361</v>
      </c>
      <c r="BE9" s="66">
        <v>2</v>
      </c>
      <c r="BF9" s="66">
        <v>-427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6">
        <v>0</v>
      </c>
      <c r="BO9" s="66">
        <v>3693164</v>
      </c>
      <c r="BP9" s="66">
        <v>0</v>
      </c>
      <c r="BQ9" s="66">
        <v>281598</v>
      </c>
      <c r="BR9" s="66">
        <v>98203</v>
      </c>
      <c r="BS9" s="66">
        <v>4139633</v>
      </c>
      <c r="BT9" s="66">
        <v>4139633</v>
      </c>
      <c r="BU9" s="66">
        <v>0</v>
      </c>
      <c r="BV9" s="66">
        <v>0</v>
      </c>
      <c r="BW9" s="66">
        <v>23586</v>
      </c>
      <c r="BX9" s="66">
        <v>35</v>
      </c>
      <c r="BY9" s="66">
        <v>35</v>
      </c>
      <c r="BZ9" s="66">
        <v>11051</v>
      </c>
      <c r="CA9" s="66">
        <v>0</v>
      </c>
      <c r="CB9" s="66">
        <v>0</v>
      </c>
      <c r="CC9" s="66">
        <v>34672</v>
      </c>
      <c r="CD9" s="66">
        <v>42010</v>
      </c>
      <c r="CE9" s="66">
        <v>2964</v>
      </c>
      <c r="CF9" s="66">
        <v>13332</v>
      </c>
      <c r="CG9" s="66">
        <v>0</v>
      </c>
      <c r="CH9" s="66">
        <v>58306</v>
      </c>
      <c r="CI9" s="66">
        <v>21337</v>
      </c>
      <c r="CJ9" s="66">
        <v>9715</v>
      </c>
      <c r="CK9" s="66">
        <v>31052</v>
      </c>
      <c r="CL9" s="66">
        <v>4266287</v>
      </c>
      <c r="CM9" s="66">
        <v>90008</v>
      </c>
      <c r="CN9" s="66">
        <v>0</v>
      </c>
      <c r="CO9" s="66">
        <v>0</v>
      </c>
      <c r="CP9" s="66">
        <v>0</v>
      </c>
      <c r="CQ9" s="66">
        <v>24126</v>
      </c>
      <c r="CR9" s="66">
        <v>0</v>
      </c>
      <c r="CS9" s="66">
        <v>536126</v>
      </c>
      <c r="CT9" s="66">
        <v>0</v>
      </c>
      <c r="CU9" s="66">
        <v>0</v>
      </c>
      <c r="CV9" s="66">
        <v>0</v>
      </c>
      <c r="CW9" s="66">
        <v>3602711</v>
      </c>
      <c r="CX9" s="66">
        <v>3655996</v>
      </c>
      <c r="CY9" s="66">
        <v>0</v>
      </c>
      <c r="CZ9" s="66">
        <v>0</v>
      </c>
      <c r="DA9" s="66">
        <v>3655996</v>
      </c>
      <c r="DB9" s="66">
        <v>0</v>
      </c>
      <c r="DC9" s="66">
        <v>136</v>
      </c>
      <c r="DD9" s="66">
        <v>12</v>
      </c>
      <c r="DE9" s="66">
        <v>0</v>
      </c>
      <c r="DF9" s="66">
        <v>3656144</v>
      </c>
      <c r="DG9" s="66">
        <v>0</v>
      </c>
      <c r="DH9" s="66">
        <v>0</v>
      </c>
      <c r="DI9" s="66">
        <v>0</v>
      </c>
      <c r="DJ9" s="66">
        <v>73</v>
      </c>
      <c r="DK9" s="66">
        <v>0</v>
      </c>
      <c r="DL9" s="66">
        <v>0</v>
      </c>
      <c r="DM9" s="66">
        <v>0</v>
      </c>
      <c r="DN9" s="66">
        <v>6157</v>
      </c>
      <c r="DO9" s="66">
        <v>67511</v>
      </c>
      <c r="DP9" s="66">
        <v>73742</v>
      </c>
      <c r="DQ9" s="66">
        <v>276</v>
      </c>
      <c r="DR9" s="66">
        <v>4266287</v>
      </c>
      <c r="DS9" s="66">
        <v>2624</v>
      </c>
      <c r="DT9" s="66">
        <v>0</v>
      </c>
      <c r="DU9" s="66">
        <v>0</v>
      </c>
      <c r="DV9" s="66">
        <v>0</v>
      </c>
      <c r="DW9" s="66">
        <v>0</v>
      </c>
      <c r="DX9" s="66">
        <v>66668</v>
      </c>
      <c r="DY9" s="66">
        <v>0</v>
      </c>
      <c r="DZ9" s="66">
        <v>0</v>
      </c>
      <c r="EA9" s="66">
        <v>23586</v>
      </c>
      <c r="EB9" s="66">
        <v>0</v>
      </c>
      <c r="EC9" s="66"/>
      <c r="ED9" s="66">
        <v>0</v>
      </c>
      <c r="EE9" s="66">
        <v>0</v>
      </c>
      <c r="EF9" s="66">
        <v>421992</v>
      </c>
      <c r="EG9" s="66">
        <v>0</v>
      </c>
      <c r="EH9" s="66">
        <v>0</v>
      </c>
      <c r="EI9" s="66">
        <v>0</v>
      </c>
      <c r="EJ9" s="66">
        <v>0</v>
      </c>
      <c r="EK9" s="66">
        <v>0</v>
      </c>
      <c r="EL9" s="66">
        <v>0</v>
      </c>
      <c r="EM9" s="66">
        <v>0</v>
      </c>
      <c r="EN9" s="66">
        <v>0</v>
      </c>
      <c r="EO9" s="66">
        <v>0</v>
      </c>
      <c r="EP9" s="66">
        <v>0</v>
      </c>
      <c r="EQ9" s="66">
        <v>119</v>
      </c>
      <c r="ER9" s="66">
        <v>53166</v>
      </c>
      <c r="ES9" s="66">
        <v>0</v>
      </c>
      <c r="ET9" s="66">
        <v>0</v>
      </c>
      <c r="EU9" s="66">
        <v>0</v>
      </c>
      <c r="EV9" s="66">
        <v>0</v>
      </c>
      <c r="EW9" s="66">
        <v>0</v>
      </c>
      <c r="EX9" s="66">
        <v>0</v>
      </c>
      <c r="EY9" s="66">
        <v>0</v>
      </c>
      <c r="EZ9" s="66">
        <v>0</v>
      </c>
      <c r="FA9" s="66">
        <v>4055771</v>
      </c>
      <c r="FB9" s="66">
        <v>8090</v>
      </c>
      <c r="FC9" s="66">
        <v>4063860</v>
      </c>
      <c r="FD9" s="66">
        <v>-118</v>
      </c>
      <c r="FE9" s="66">
        <v>-681776</v>
      </c>
      <c r="FF9" s="66">
        <v>3381967</v>
      </c>
      <c r="FG9" s="66">
        <v>26226</v>
      </c>
      <c r="FH9" s="66">
        <v>85127</v>
      </c>
      <c r="FI9" s="66">
        <v>-429085</v>
      </c>
      <c r="FJ9" s="66">
        <v>-10846</v>
      </c>
      <c r="FK9" s="66">
        <v>-13049</v>
      </c>
      <c r="FL9" s="66">
        <v>17108</v>
      </c>
      <c r="FM9" s="66">
        <v>3057447</v>
      </c>
      <c r="FN9" s="66">
        <v>598550</v>
      </c>
      <c r="FO9" s="66">
        <v>119</v>
      </c>
      <c r="FP9" s="66">
        <v>3656117</v>
      </c>
      <c r="FQ9" s="66">
        <v>-121</v>
      </c>
      <c r="FR9" s="66">
        <v>3655996</v>
      </c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5"/>
      <c r="LG9" s="65"/>
      <c r="LH9" s="65"/>
      <c r="LI9" s="65"/>
      <c r="LJ9" s="65"/>
      <c r="LK9" s="65"/>
      <c r="LL9" s="65"/>
      <c r="LM9" s="65"/>
      <c r="LN9" s="65"/>
      <c r="LO9" s="65"/>
      <c r="LP9" s="65"/>
      <c r="LQ9" s="65"/>
      <c r="LR9" s="65"/>
      <c r="LS9" s="65"/>
      <c r="LT9" s="65"/>
      <c r="LU9" s="65"/>
      <c r="LV9" s="65"/>
      <c r="LW9" s="65"/>
      <c r="LX9" s="65"/>
      <c r="LY9" s="65"/>
    </row>
    <row r="10" spans="1:337" x14ac:dyDescent="0.25">
      <c r="A10" s="72">
        <v>201812</v>
      </c>
      <c r="B10" s="72">
        <v>62965</v>
      </c>
      <c r="C10" s="73" t="s">
        <v>585</v>
      </c>
      <c r="D10" s="66">
        <v>35503021</v>
      </c>
      <c r="E10" s="66">
        <v>-135070</v>
      </c>
      <c r="F10" s="66">
        <v>35367951</v>
      </c>
      <c r="G10" s="66">
        <v>1401729</v>
      </c>
      <c r="H10" s="66">
        <v>906303</v>
      </c>
      <c r="I10" s="66">
        <v>0</v>
      </c>
      <c r="J10" s="66">
        <v>2796847</v>
      </c>
      <c r="K10" s="66">
        <v>-10581533</v>
      </c>
      <c r="L10" s="66">
        <v>-17427</v>
      </c>
      <c r="M10" s="66">
        <v>-631909</v>
      </c>
      <c r="N10" s="66">
        <v>-6125990</v>
      </c>
      <c r="O10" s="66">
        <v>1122573</v>
      </c>
      <c r="P10" s="66">
        <v>-21322178</v>
      </c>
      <c r="Q10" s="66">
        <v>207524</v>
      </c>
      <c r="R10" s="66">
        <v>-21114654</v>
      </c>
      <c r="S10" s="66">
        <v>-5857402</v>
      </c>
      <c r="T10" s="66">
        <v>0</v>
      </c>
      <c r="U10" s="66">
        <v>-5857402</v>
      </c>
      <c r="V10" s="66">
        <v>-1646891</v>
      </c>
      <c r="W10" s="66">
        <v>0</v>
      </c>
      <c r="X10" s="66">
        <v>-356712</v>
      </c>
      <c r="Y10" s="66">
        <v>-488866</v>
      </c>
      <c r="Z10" s="66">
        <v>0</v>
      </c>
      <c r="AA10" s="66">
        <v>0</v>
      </c>
      <c r="AB10" s="66">
        <v>-845578</v>
      </c>
      <c r="AC10" s="66">
        <v>-132020</v>
      </c>
      <c r="AD10" s="66">
        <v>767990</v>
      </c>
      <c r="AE10" s="66">
        <v>-830183</v>
      </c>
      <c r="AF10" s="66">
        <v>-5198</v>
      </c>
      <c r="AG10" s="66">
        <v>1101571</v>
      </c>
      <c r="AH10" s="66">
        <v>-999449</v>
      </c>
      <c r="AI10" s="66">
        <v>0</v>
      </c>
      <c r="AJ10" s="66">
        <v>34731</v>
      </c>
      <c r="AK10" s="66">
        <v>57351</v>
      </c>
      <c r="AL10" s="66">
        <v>92081</v>
      </c>
      <c r="AM10" s="66">
        <v>1869518</v>
      </c>
      <c r="AN10" s="66">
        <v>0</v>
      </c>
      <c r="AO10" s="66">
        <v>-367644</v>
      </c>
      <c r="AP10" s="66">
        <v>549628</v>
      </c>
      <c r="AQ10" s="66">
        <v>0</v>
      </c>
      <c r="AR10" s="66">
        <v>2051502</v>
      </c>
      <c r="AS10" s="66">
        <v>0</v>
      </c>
      <c r="AT10" s="66">
        <v>-1393675</v>
      </c>
      <c r="AU10" s="66">
        <v>0</v>
      </c>
      <c r="AV10" s="66">
        <v>-1414988</v>
      </c>
      <c r="AW10" s="66">
        <v>74092</v>
      </c>
      <c r="AX10" s="66">
        <v>0</v>
      </c>
      <c r="AY10" s="66">
        <v>-2734571</v>
      </c>
      <c r="AZ10" s="66">
        <v>-31</v>
      </c>
      <c r="BA10" s="66">
        <v>-70982</v>
      </c>
      <c r="BB10" s="66">
        <v>-65713</v>
      </c>
      <c r="BC10" s="66">
        <v>0</v>
      </c>
      <c r="BD10" s="66">
        <v>-136695</v>
      </c>
      <c r="BE10" s="66">
        <v>-10388</v>
      </c>
      <c r="BF10" s="66">
        <v>-830183</v>
      </c>
      <c r="BG10" s="66">
        <v>32252</v>
      </c>
      <c r="BH10" s="66">
        <v>32252</v>
      </c>
      <c r="BI10" s="66">
        <v>0</v>
      </c>
      <c r="BJ10" s="66">
        <v>180603571</v>
      </c>
      <c r="BK10" s="66">
        <v>553144</v>
      </c>
      <c r="BL10" s="66">
        <v>186522053</v>
      </c>
      <c r="BM10" s="66">
        <v>17302591</v>
      </c>
      <c r="BN10" s="66">
        <v>0</v>
      </c>
      <c r="BO10" s="66">
        <v>25765523</v>
      </c>
      <c r="BP10" s="66">
        <v>0</v>
      </c>
      <c r="BQ10" s="66">
        <v>2407958</v>
      </c>
      <c r="BR10" s="66">
        <v>17644003</v>
      </c>
      <c r="BS10" s="66">
        <v>63120654</v>
      </c>
      <c r="BT10" s="66">
        <v>249642708</v>
      </c>
      <c r="BU10" s="66">
        <v>242456879</v>
      </c>
      <c r="BV10" s="66">
        <v>0</v>
      </c>
      <c r="BW10" s="66">
        <v>0</v>
      </c>
      <c r="BX10" s="66">
        <v>387537</v>
      </c>
      <c r="BY10" s="66">
        <v>387537</v>
      </c>
      <c r="BZ10" s="66">
        <v>71463</v>
      </c>
      <c r="CA10" s="66">
        <v>7642084</v>
      </c>
      <c r="CB10" s="66">
        <v>361378</v>
      </c>
      <c r="CC10" s="66">
        <v>8462462</v>
      </c>
      <c r="CD10" s="66">
        <v>152485</v>
      </c>
      <c r="CE10" s="66">
        <v>2066515</v>
      </c>
      <c r="CF10" s="66">
        <v>7840208</v>
      </c>
      <c r="CG10" s="66">
        <v>0</v>
      </c>
      <c r="CH10" s="66">
        <v>10059208</v>
      </c>
      <c r="CI10" s="66">
        <v>713404</v>
      </c>
      <c r="CJ10" s="66">
        <v>406808</v>
      </c>
      <c r="CK10" s="66">
        <v>1120212</v>
      </c>
      <c r="CL10" s="66">
        <v>512018452</v>
      </c>
      <c r="CM10" s="66">
        <v>100000</v>
      </c>
      <c r="CN10" s="66">
        <v>0</v>
      </c>
      <c r="CO10" s="66">
        <v>1245015</v>
      </c>
      <c r="CP10" s="66">
        <v>1245015</v>
      </c>
      <c r="CQ10" s="66">
        <v>3762652</v>
      </c>
      <c r="CR10" s="66">
        <v>0</v>
      </c>
      <c r="CS10" s="66">
        <v>5107666</v>
      </c>
      <c r="CT10" s="66">
        <v>32946723</v>
      </c>
      <c r="CU10" s="66">
        <v>32946723</v>
      </c>
      <c r="CV10" s="66">
        <v>1704369</v>
      </c>
      <c r="CW10" s="66">
        <v>184760453</v>
      </c>
      <c r="CX10" s="66">
        <v>196785302</v>
      </c>
      <c r="CY10" s="66">
        <v>237604716</v>
      </c>
      <c r="CZ10" s="66">
        <v>237604716</v>
      </c>
      <c r="DA10" s="66">
        <v>434390018</v>
      </c>
      <c r="DB10" s="66">
        <v>4644187</v>
      </c>
      <c r="DC10" s="66">
        <v>6874515</v>
      </c>
      <c r="DD10" s="66">
        <v>1025276</v>
      </c>
      <c r="DE10" s="66">
        <v>0</v>
      </c>
      <c r="DF10" s="66">
        <v>448638366</v>
      </c>
      <c r="DG10" s="66">
        <v>0</v>
      </c>
      <c r="DH10" s="66">
        <v>0</v>
      </c>
      <c r="DI10" s="66">
        <v>0</v>
      </c>
      <c r="DJ10" s="66">
        <v>40349</v>
      </c>
      <c r="DK10" s="66">
        <v>0</v>
      </c>
      <c r="DL10" s="66">
        <v>2655570</v>
      </c>
      <c r="DM10" s="66">
        <v>5708944</v>
      </c>
      <c r="DN10" s="66">
        <v>474850</v>
      </c>
      <c r="DO10" s="66">
        <v>15931896</v>
      </c>
      <c r="DP10" s="66">
        <v>24811609</v>
      </c>
      <c r="DQ10" s="66">
        <v>514088</v>
      </c>
      <c r="DR10" s="66">
        <v>512018452</v>
      </c>
      <c r="DS10" s="66">
        <v>244732</v>
      </c>
      <c r="DT10" s="66">
        <v>0</v>
      </c>
      <c r="DU10" s="66">
        <v>4278825</v>
      </c>
      <c r="DV10" s="66">
        <v>1086514</v>
      </c>
      <c r="DW10" s="66">
        <v>0</v>
      </c>
      <c r="DX10" s="66">
        <v>580</v>
      </c>
      <c r="DY10" s="66">
        <v>0</v>
      </c>
      <c r="DZ10" s="66">
        <v>0</v>
      </c>
      <c r="EA10" s="66">
        <v>0</v>
      </c>
      <c r="EB10" s="66">
        <v>0</v>
      </c>
      <c r="EC10" s="66">
        <v>0</v>
      </c>
      <c r="ED10" s="66">
        <v>0</v>
      </c>
      <c r="EE10" s="66">
        <v>0</v>
      </c>
      <c r="EF10" s="66">
        <v>0</v>
      </c>
      <c r="EG10" s="66">
        <v>0</v>
      </c>
      <c r="EH10" s="66">
        <v>0</v>
      </c>
      <c r="EI10" s="66">
        <v>0</v>
      </c>
      <c r="EJ10" s="66">
        <v>0</v>
      </c>
      <c r="EK10" s="66">
        <v>0</v>
      </c>
      <c r="EL10" s="66">
        <v>0</v>
      </c>
      <c r="EM10" s="66">
        <v>0</v>
      </c>
      <c r="EN10" s="66">
        <v>0</v>
      </c>
      <c r="EO10" s="66">
        <v>0</v>
      </c>
      <c r="EP10" s="66">
        <v>544060</v>
      </c>
      <c r="EQ10" s="66">
        <v>9499714</v>
      </c>
      <c r="ER10" s="66">
        <v>1981075</v>
      </c>
      <c r="ES10" s="66">
        <v>0</v>
      </c>
      <c r="ET10" s="66">
        <v>0</v>
      </c>
      <c r="EU10" s="66">
        <v>0</v>
      </c>
      <c r="EV10" s="66">
        <v>0</v>
      </c>
      <c r="EW10" s="66">
        <v>0</v>
      </c>
      <c r="EX10" s="66">
        <v>0</v>
      </c>
      <c r="EY10" s="66">
        <v>0</v>
      </c>
      <c r="EZ10" s="66">
        <v>0</v>
      </c>
      <c r="FA10" s="66">
        <v>428818970</v>
      </c>
      <c r="FB10" s="66">
        <v>2974271</v>
      </c>
      <c r="FC10" s="66">
        <v>431793242</v>
      </c>
      <c r="FD10" s="66">
        <v>-10422284</v>
      </c>
      <c r="FE10" s="66">
        <v>-64486114</v>
      </c>
      <c r="FF10" s="66">
        <v>356884844</v>
      </c>
      <c r="FG10" s="66">
        <v>35503021</v>
      </c>
      <c r="FH10" s="66">
        <v>-3461963</v>
      </c>
      <c r="FI10" s="66">
        <v>-21322177</v>
      </c>
      <c r="FJ10" s="66">
        <v>-825358</v>
      </c>
      <c r="FK10" s="66">
        <v>228458</v>
      </c>
      <c r="FL10" s="66">
        <v>-742305</v>
      </c>
      <c r="FM10" s="66">
        <v>366264520</v>
      </c>
      <c r="FN10" s="66">
        <v>62695448</v>
      </c>
      <c r="FO10" s="66">
        <v>9499714</v>
      </c>
      <c r="FP10" s="66">
        <v>439034205</v>
      </c>
      <c r="FQ10" s="66">
        <v>-4644187</v>
      </c>
      <c r="FR10" s="66">
        <v>434390018</v>
      </c>
      <c r="FS10" s="66">
        <v>574523</v>
      </c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5"/>
      <c r="LG10" s="65"/>
      <c r="LH10" s="65"/>
      <c r="LI10" s="65"/>
      <c r="LJ10" s="65"/>
      <c r="LK10" s="65"/>
      <c r="LL10" s="65"/>
      <c r="LM10" s="65"/>
      <c r="LN10" s="65"/>
      <c r="LO10" s="65"/>
      <c r="LP10" s="65"/>
      <c r="LQ10" s="65"/>
      <c r="LR10" s="65"/>
      <c r="LS10" s="65"/>
      <c r="LT10" s="65"/>
      <c r="LU10" s="65"/>
      <c r="LV10" s="65"/>
      <c r="LW10" s="65"/>
      <c r="LX10" s="65"/>
      <c r="LY10" s="65"/>
    </row>
    <row r="11" spans="1:337" x14ac:dyDescent="0.25">
      <c r="A11" s="72">
        <v>201812</v>
      </c>
      <c r="B11" s="72">
        <v>62990</v>
      </c>
      <c r="C11" s="73" t="s">
        <v>586</v>
      </c>
      <c r="D11" s="66">
        <v>82033</v>
      </c>
      <c r="E11" s="66">
        <v>-217</v>
      </c>
      <c r="F11" s="66">
        <v>81816</v>
      </c>
      <c r="G11" s="66">
        <v>3</v>
      </c>
      <c r="H11" s="66">
        <v>0</v>
      </c>
      <c r="I11" s="66">
        <v>0</v>
      </c>
      <c r="J11" s="66">
        <v>16596</v>
      </c>
      <c r="K11" s="66">
        <v>-65442</v>
      </c>
      <c r="L11" s="66">
        <v>-2673</v>
      </c>
      <c r="M11" s="66">
        <v>-1770</v>
      </c>
      <c r="N11" s="66">
        <v>-53286</v>
      </c>
      <c r="O11" s="66">
        <v>5441</v>
      </c>
      <c r="P11" s="66">
        <v>-89157</v>
      </c>
      <c r="Q11" s="66">
        <v>1345</v>
      </c>
      <c r="R11" s="66">
        <v>-87812</v>
      </c>
      <c r="S11" s="66">
        <v>11860</v>
      </c>
      <c r="T11" s="66">
        <v>-20770</v>
      </c>
      <c r="U11" s="66">
        <v>-8910</v>
      </c>
      <c r="V11" s="66">
        <v>-77</v>
      </c>
      <c r="W11" s="66">
        <v>-1123</v>
      </c>
      <c r="X11" s="66">
        <v>0</v>
      </c>
      <c r="Y11" s="66">
        <v>-3542</v>
      </c>
      <c r="Z11" s="66">
        <v>0</v>
      </c>
      <c r="AA11" s="66">
        <v>0</v>
      </c>
      <c r="AB11" s="66">
        <v>-3542</v>
      </c>
      <c r="AC11" s="66">
        <v>20053</v>
      </c>
      <c r="AD11" s="66">
        <v>-47440</v>
      </c>
      <c r="AE11" s="66">
        <v>-956</v>
      </c>
      <c r="AF11" s="66">
        <v>-20007</v>
      </c>
      <c r="AG11" s="66">
        <v>0</v>
      </c>
      <c r="AH11" s="66">
        <v>0</v>
      </c>
      <c r="AI11" s="66">
        <v>0</v>
      </c>
      <c r="AJ11" s="66">
        <v>-68403</v>
      </c>
      <c r="AK11" s="66">
        <v>15020</v>
      </c>
      <c r="AL11" s="66">
        <v>-53383</v>
      </c>
      <c r="AM11" s="66">
        <v>428</v>
      </c>
      <c r="AN11" s="66">
        <v>0</v>
      </c>
      <c r="AO11" s="66">
        <v>0</v>
      </c>
      <c r="AP11" s="66">
        <v>0</v>
      </c>
      <c r="AQ11" s="66">
        <v>0</v>
      </c>
      <c r="AR11" s="66">
        <v>428</v>
      </c>
      <c r="AS11" s="66">
        <v>0</v>
      </c>
      <c r="AT11" s="66">
        <v>-160</v>
      </c>
      <c r="AU11" s="66">
        <v>0</v>
      </c>
      <c r="AV11" s="66">
        <v>-1049</v>
      </c>
      <c r="AW11" s="66">
        <v>-126</v>
      </c>
      <c r="AX11" s="66">
        <v>0</v>
      </c>
      <c r="AY11" s="66">
        <v>-1335</v>
      </c>
      <c r="AZ11" s="66">
        <v>0</v>
      </c>
      <c r="BA11" s="66">
        <v>0</v>
      </c>
      <c r="BB11" s="66">
        <v>-2</v>
      </c>
      <c r="BC11" s="66">
        <v>0</v>
      </c>
      <c r="BD11" s="66">
        <v>-2</v>
      </c>
      <c r="BE11" s="66">
        <v>-47</v>
      </c>
      <c r="BF11" s="66">
        <v>-956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6">
        <v>1007</v>
      </c>
      <c r="BO11" s="66">
        <v>1910207</v>
      </c>
      <c r="BP11" s="66">
        <v>0</v>
      </c>
      <c r="BQ11" s="66">
        <v>0</v>
      </c>
      <c r="BR11" s="66">
        <v>0</v>
      </c>
      <c r="BS11" s="66">
        <v>1924748</v>
      </c>
      <c r="BT11" s="66">
        <v>1924748</v>
      </c>
      <c r="BU11" s="66">
        <v>20770</v>
      </c>
      <c r="BV11" s="66">
        <v>0</v>
      </c>
      <c r="BW11" s="66">
        <v>603</v>
      </c>
      <c r="BX11" s="66">
        <v>3308</v>
      </c>
      <c r="BY11" s="66">
        <v>3308</v>
      </c>
      <c r="BZ11" s="66"/>
      <c r="CA11" s="66"/>
      <c r="CB11" s="66">
        <v>7</v>
      </c>
      <c r="CC11" s="66">
        <v>3918</v>
      </c>
      <c r="CD11" s="66">
        <v>4280</v>
      </c>
      <c r="CE11" s="66">
        <v>30875</v>
      </c>
      <c r="CF11" s="66">
        <v>11747</v>
      </c>
      <c r="CG11" s="66">
        <v>0</v>
      </c>
      <c r="CH11" s="66">
        <v>46902</v>
      </c>
      <c r="CI11" s="66">
        <v>15528</v>
      </c>
      <c r="CJ11" s="66">
        <v>4930</v>
      </c>
      <c r="CK11" s="66">
        <v>20458</v>
      </c>
      <c r="CL11" s="66">
        <v>2016796</v>
      </c>
      <c r="CM11" s="66">
        <v>63000</v>
      </c>
      <c r="CN11" s="66">
        <v>0</v>
      </c>
      <c r="CO11" s="66">
        <v>0</v>
      </c>
      <c r="CP11" s="66">
        <v>0</v>
      </c>
      <c r="CQ11" s="66">
        <v>371328</v>
      </c>
      <c r="CR11" s="66">
        <v>0</v>
      </c>
      <c r="CS11" s="66">
        <v>659328</v>
      </c>
      <c r="CT11" s="66">
        <v>65000</v>
      </c>
      <c r="CU11" s="66">
        <v>66123</v>
      </c>
      <c r="CV11" s="66">
        <v>0</v>
      </c>
      <c r="CW11" s="66">
        <v>1125487</v>
      </c>
      <c r="CX11" s="66">
        <v>1192281</v>
      </c>
      <c r="CY11" s="66">
        <v>20749</v>
      </c>
      <c r="CZ11" s="66">
        <v>20770</v>
      </c>
      <c r="DA11" s="66">
        <v>1213051</v>
      </c>
      <c r="DB11" s="66">
        <v>77</v>
      </c>
      <c r="DC11" s="66">
        <v>1049</v>
      </c>
      <c r="DD11" s="66">
        <v>126</v>
      </c>
      <c r="DE11" s="66">
        <v>0</v>
      </c>
      <c r="DF11" s="66">
        <v>1214303</v>
      </c>
      <c r="DG11" s="66">
        <v>0</v>
      </c>
      <c r="DH11" s="66">
        <v>0</v>
      </c>
      <c r="DI11" s="66">
        <v>0</v>
      </c>
      <c r="DJ11" s="66">
        <v>0</v>
      </c>
      <c r="DK11" s="66">
        <v>0</v>
      </c>
      <c r="DL11" s="66">
        <v>0</v>
      </c>
      <c r="DM11" s="66">
        <v>0</v>
      </c>
      <c r="DN11" s="66">
        <v>8290</v>
      </c>
      <c r="DO11" s="66">
        <v>56672</v>
      </c>
      <c r="DP11" s="66">
        <v>64962</v>
      </c>
      <c r="DQ11" s="66">
        <v>12080</v>
      </c>
      <c r="DR11" s="66">
        <v>2016796</v>
      </c>
      <c r="DS11" s="66">
        <v>0</v>
      </c>
      <c r="DT11" s="66">
        <v>0</v>
      </c>
      <c r="DU11" s="66">
        <v>0</v>
      </c>
      <c r="DV11" s="66">
        <v>0</v>
      </c>
      <c r="DW11" s="66">
        <v>0</v>
      </c>
      <c r="DX11" s="66">
        <v>13534</v>
      </c>
      <c r="DY11" s="66">
        <v>0</v>
      </c>
      <c r="DZ11" s="66">
        <v>0</v>
      </c>
      <c r="EA11" s="66">
        <v>603</v>
      </c>
      <c r="EB11" s="66">
        <v>0</v>
      </c>
      <c r="EC11" s="66"/>
      <c r="ED11" s="66"/>
      <c r="EE11" s="66">
        <v>0</v>
      </c>
      <c r="EF11" s="66">
        <v>225000</v>
      </c>
      <c r="EG11" s="66">
        <v>0</v>
      </c>
      <c r="EH11" s="66">
        <v>0</v>
      </c>
      <c r="EI11" s="66">
        <v>0</v>
      </c>
      <c r="EJ11" s="66">
        <v>0</v>
      </c>
      <c r="EK11" s="66">
        <v>0</v>
      </c>
      <c r="EL11" s="66">
        <v>0</v>
      </c>
      <c r="EM11" s="66">
        <v>0</v>
      </c>
      <c r="EN11" s="66">
        <v>1123</v>
      </c>
      <c r="EO11" s="66">
        <v>0</v>
      </c>
      <c r="EP11" s="66">
        <v>2426</v>
      </c>
      <c r="EQ11" s="66">
        <v>34628</v>
      </c>
      <c r="ER11" s="66">
        <v>29740</v>
      </c>
      <c r="ES11" s="66">
        <v>21</v>
      </c>
      <c r="ET11" s="66">
        <v>0</v>
      </c>
      <c r="EU11" s="66">
        <v>0</v>
      </c>
      <c r="EV11" s="66">
        <v>0</v>
      </c>
      <c r="EW11" s="66">
        <v>0</v>
      </c>
      <c r="EX11" s="66">
        <v>0</v>
      </c>
      <c r="EY11" s="66">
        <v>0</v>
      </c>
      <c r="EZ11" s="66"/>
      <c r="FA11" s="66">
        <v>1215843</v>
      </c>
      <c r="FB11" s="66">
        <v>0</v>
      </c>
      <c r="FC11" s="66">
        <v>1215843</v>
      </c>
      <c r="FD11" s="66">
        <v>-52971</v>
      </c>
      <c r="FE11" s="66">
        <v>-34611</v>
      </c>
      <c r="FF11" s="66">
        <v>1128261</v>
      </c>
      <c r="FG11" s="66">
        <v>82033</v>
      </c>
      <c r="FH11" s="66">
        <v>54013</v>
      </c>
      <c r="FI11" s="66">
        <v>-89158</v>
      </c>
      <c r="FJ11" s="66">
        <v>-8647</v>
      </c>
      <c r="FK11" s="66">
        <v>325</v>
      </c>
      <c r="FL11" s="66">
        <v>-11</v>
      </c>
      <c r="FM11" s="66">
        <v>1166816</v>
      </c>
      <c r="FN11" s="66">
        <v>29540</v>
      </c>
      <c r="FO11" s="66">
        <v>34628</v>
      </c>
      <c r="FP11" s="66">
        <v>1213127</v>
      </c>
      <c r="FQ11" s="66">
        <v>-77</v>
      </c>
      <c r="FR11" s="66">
        <v>1213050</v>
      </c>
      <c r="FS11" s="66">
        <v>-17857</v>
      </c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5"/>
      <c r="LG11" s="65"/>
      <c r="LH11" s="65"/>
      <c r="LI11" s="65"/>
      <c r="LJ11" s="65"/>
      <c r="LK11" s="65"/>
      <c r="LL11" s="65"/>
      <c r="LM11" s="65"/>
      <c r="LN11" s="65"/>
      <c r="LO11" s="65"/>
      <c r="LP11" s="65"/>
      <c r="LQ11" s="65"/>
      <c r="LR11" s="65"/>
      <c r="LS11" s="65"/>
      <c r="LT11" s="65"/>
      <c r="LU11" s="65"/>
      <c r="LV11" s="65"/>
      <c r="LW11" s="65"/>
      <c r="LX11" s="65"/>
      <c r="LY11" s="65"/>
    </row>
    <row r="12" spans="1:337" x14ac:dyDescent="0.25">
      <c r="A12" s="72">
        <v>201812</v>
      </c>
      <c r="B12" s="72">
        <v>62972</v>
      </c>
      <c r="C12" s="73" t="s">
        <v>587</v>
      </c>
      <c r="D12" s="66">
        <v>5591995</v>
      </c>
      <c r="E12" s="66">
        <v>-1303</v>
      </c>
      <c r="F12" s="66">
        <v>5590692</v>
      </c>
      <c r="G12" s="66">
        <v>-261829</v>
      </c>
      <c r="H12" s="66">
        <v>128576</v>
      </c>
      <c r="I12" s="66">
        <v>3954</v>
      </c>
      <c r="J12" s="66">
        <v>1035525</v>
      </c>
      <c r="K12" s="66">
        <v>-431155</v>
      </c>
      <c r="L12" s="66">
        <v>-45170</v>
      </c>
      <c r="M12" s="66">
        <v>-208288</v>
      </c>
      <c r="N12" s="66">
        <v>221613</v>
      </c>
      <c r="O12" s="66">
        <v>-5856</v>
      </c>
      <c r="P12" s="66">
        <v>-2409359</v>
      </c>
      <c r="Q12" s="66"/>
      <c r="R12" s="66">
        <v>-2409359</v>
      </c>
      <c r="S12" s="66">
        <v>-3366180</v>
      </c>
      <c r="T12" s="66"/>
      <c r="U12" s="66">
        <v>-3366180</v>
      </c>
      <c r="V12" s="66">
        <v>332199</v>
      </c>
      <c r="W12" s="66">
        <v>-136507</v>
      </c>
      <c r="X12" s="66">
        <v>-261</v>
      </c>
      <c r="Y12" s="66">
        <v>-225596</v>
      </c>
      <c r="Z12" s="66"/>
      <c r="AA12" s="66"/>
      <c r="AB12" s="66">
        <v>-225857</v>
      </c>
      <c r="AC12" s="66">
        <v>12090</v>
      </c>
      <c r="AD12" s="66">
        <v>12835</v>
      </c>
      <c r="AE12" s="66"/>
      <c r="AF12" s="66">
        <v>-12090</v>
      </c>
      <c r="AG12" s="66"/>
      <c r="AH12" s="66"/>
      <c r="AI12" s="66"/>
      <c r="AJ12" s="66">
        <v>745</v>
      </c>
      <c r="AK12" s="66">
        <v>-17072</v>
      </c>
      <c r="AL12" s="66">
        <v>-16327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>
        <v>514</v>
      </c>
      <c r="BH12" s="66">
        <v>514</v>
      </c>
      <c r="BI12" s="66">
        <v>111143</v>
      </c>
      <c r="BJ12" s="66">
        <v>48085082</v>
      </c>
      <c r="BK12" s="66">
        <v>1173161</v>
      </c>
      <c r="BL12" s="66">
        <v>49258243</v>
      </c>
      <c r="BM12" s="66">
        <v>18895765</v>
      </c>
      <c r="BN12" s="66"/>
      <c r="BO12" s="66">
        <v>36982047</v>
      </c>
      <c r="BP12" s="66">
        <v>301183</v>
      </c>
      <c r="BQ12" s="66">
        <v>22329</v>
      </c>
      <c r="BR12" s="66">
        <v>6947236</v>
      </c>
      <c r="BS12" s="66">
        <v>63148560</v>
      </c>
      <c r="BT12" s="66">
        <v>112517946</v>
      </c>
      <c r="BU12" s="66"/>
      <c r="BV12" s="66"/>
      <c r="BW12" s="66"/>
      <c r="BX12" s="66"/>
      <c r="BY12" s="66"/>
      <c r="BZ12" s="66"/>
      <c r="CA12" s="66"/>
      <c r="CB12" s="66">
        <v>20931</v>
      </c>
      <c r="CC12" s="66">
        <v>20931</v>
      </c>
      <c r="CD12" s="66">
        <v>11000</v>
      </c>
      <c r="CE12" s="66">
        <v>437239</v>
      </c>
      <c r="CF12" s="66">
        <v>495453</v>
      </c>
      <c r="CG12" s="66"/>
      <c r="CH12" s="66">
        <v>943692</v>
      </c>
      <c r="CI12" s="66">
        <v>307853</v>
      </c>
      <c r="CJ12" s="66">
        <v>116615</v>
      </c>
      <c r="CK12" s="66">
        <v>424468</v>
      </c>
      <c r="CL12" s="66">
        <v>113907551</v>
      </c>
      <c r="CM12" s="66">
        <v>125000</v>
      </c>
      <c r="CN12" s="66"/>
      <c r="CO12" s="66"/>
      <c r="CP12" s="66"/>
      <c r="CQ12" s="66">
        <v>82818</v>
      </c>
      <c r="CR12" s="66"/>
      <c r="CS12" s="66">
        <v>207818</v>
      </c>
      <c r="CT12" s="66"/>
      <c r="CU12" s="66">
        <v>3561799</v>
      </c>
      <c r="CV12" s="66"/>
      <c r="CW12" s="66">
        <v>19512717</v>
      </c>
      <c r="CX12" s="66">
        <v>98568738</v>
      </c>
      <c r="CY12" s="66"/>
      <c r="CZ12" s="66"/>
      <c r="DA12" s="66">
        <v>98568738</v>
      </c>
      <c r="DB12" s="66">
        <v>3924052</v>
      </c>
      <c r="DC12" s="66"/>
      <c r="DD12" s="66"/>
      <c r="DE12" s="66"/>
      <c r="DF12" s="66">
        <v>102492790</v>
      </c>
      <c r="DG12" s="66"/>
      <c r="DH12" s="66"/>
      <c r="DI12" s="66"/>
      <c r="DJ12" s="66"/>
      <c r="DK12" s="66"/>
      <c r="DL12" s="66">
        <v>2987884</v>
      </c>
      <c r="DM12" s="66">
        <v>15217</v>
      </c>
      <c r="DN12" s="66">
        <v>467243</v>
      </c>
      <c r="DO12" s="66">
        <v>4174759</v>
      </c>
      <c r="DP12" s="66">
        <v>7645103</v>
      </c>
      <c r="DQ12" s="66">
        <v>41</v>
      </c>
      <c r="DR12" s="66">
        <v>113907551</v>
      </c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>
        <v>3561799</v>
      </c>
      <c r="EO12" s="66"/>
      <c r="EP12" s="66">
        <v>69452448</v>
      </c>
      <c r="EQ12" s="66">
        <v>9515238</v>
      </c>
      <c r="ER12" s="66">
        <v>88335</v>
      </c>
      <c r="ES12" s="66"/>
      <c r="ET12" s="66"/>
      <c r="EU12" s="66"/>
      <c r="EV12" s="66"/>
      <c r="EW12" s="66"/>
      <c r="EX12" s="66"/>
      <c r="EY12" s="66"/>
      <c r="EZ12" s="66"/>
      <c r="FA12" s="66">
        <v>95202558</v>
      </c>
      <c r="FB12" s="66">
        <v>4256251</v>
      </c>
      <c r="FC12" s="66">
        <v>99458809</v>
      </c>
      <c r="FD12" s="66">
        <v>-12208254</v>
      </c>
      <c r="FE12" s="66">
        <v>-5369763</v>
      </c>
      <c r="FF12" s="66">
        <v>81880792</v>
      </c>
      <c r="FG12" s="66">
        <v>5591997</v>
      </c>
      <c r="FH12" s="66">
        <v>2376804</v>
      </c>
      <c r="FI12" s="66">
        <v>-2323724</v>
      </c>
      <c r="FJ12" s="66">
        <v>-256654</v>
      </c>
      <c r="FK12" s="66">
        <v>393441</v>
      </c>
      <c r="FL12" s="66">
        <v>28117</v>
      </c>
      <c r="FM12" s="66">
        <v>87690773</v>
      </c>
      <c r="FN12" s="66">
        <v>5286779</v>
      </c>
      <c r="FO12" s="66">
        <v>9515238</v>
      </c>
      <c r="FP12" s="66">
        <v>102492790</v>
      </c>
      <c r="FQ12" s="66">
        <v>-3924052</v>
      </c>
      <c r="FR12" s="66">
        <v>98568738</v>
      </c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5"/>
      <c r="LG12" s="65"/>
      <c r="LH12" s="65"/>
      <c r="LI12" s="65"/>
      <c r="LJ12" s="65"/>
      <c r="LK12" s="65"/>
      <c r="LL12" s="65"/>
      <c r="LM12" s="65"/>
      <c r="LN12" s="65"/>
      <c r="LO12" s="65"/>
      <c r="LP12" s="65"/>
      <c r="LQ12" s="65"/>
      <c r="LR12" s="65"/>
      <c r="LS12" s="65"/>
      <c r="LT12" s="65"/>
      <c r="LU12" s="65"/>
      <c r="LV12" s="65"/>
      <c r="LW12" s="65"/>
      <c r="LX12" s="65"/>
      <c r="LY12" s="65"/>
    </row>
    <row r="13" spans="1:337" x14ac:dyDescent="0.25">
      <c r="A13" s="72">
        <v>201812</v>
      </c>
      <c r="B13" s="72">
        <v>62997</v>
      </c>
      <c r="C13" s="73" t="s">
        <v>588</v>
      </c>
      <c r="D13" s="66">
        <v>12965302</v>
      </c>
      <c r="E13" s="66">
        <v>0</v>
      </c>
      <c r="F13" s="66">
        <v>12965302</v>
      </c>
      <c r="G13" s="66">
        <v>1847920</v>
      </c>
      <c r="H13" s="66">
        <v>1916865</v>
      </c>
      <c r="I13" s="66">
        <v>0</v>
      </c>
      <c r="J13" s="66">
        <v>7582227</v>
      </c>
      <c r="K13" s="66">
        <v>-14045681</v>
      </c>
      <c r="L13" s="66">
        <v>-77248</v>
      </c>
      <c r="M13" s="66">
        <v>-435556</v>
      </c>
      <c r="N13" s="66">
        <v>-3211473</v>
      </c>
      <c r="O13" s="66">
        <v>537429</v>
      </c>
      <c r="P13" s="66">
        <v>-8248389</v>
      </c>
      <c r="Q13" s="66">
        <v>0</v>
      </c>
      <c r="R13" s="66">
        <v>-8248389</v>
      </c>
      <c r="S13" s="66">
        <v>-1680077</v>
      </c>
      <c r="T13" s="66">
        <v>0</v>
      </c>
      <c r="U13" s="66">
        <v>-1680077</v>
      </c>
      <c r="V13" s="66">
        <v>0</v>
      </c>
      <c r="W13" s="66">
        <v>0</v>
      </c>
      <c r="X13" s="66">
        <v>0</v>
      </c>
      <c r="Y13" s="66">
        <v>-238041</v>
      </c>
      <c r="Z13" s="66">
        <v>0</v>
      </c>
      <c r="AA13" s="66">
        <v>0</v>
      </c>
      <c r="AB13" s="66">
        <v>-238041</v>
      </c>
      <c r="AC13" s="66">
        <v>-113021</v>
      </c>
      <c r="AD13" s="66">
        <v>11730</v>
      </c>
      <c r="AE13" s="66">
        <v>0</v>
      </c>
      <c r="AF13" s="66">
        <v>6514</v>
      </c>
      <c r="AG13" s="66">
        <v>25413</v>
      </c>
      <c r="AH13" s="66">
        <v>-24673</v>
      </c>
      <c r="AI13" s="66">
        <v>0</v>
      </c>
      <c r="AJ13" s="66">
        <v>18984</v>
      </c>
      <c r="AK13" s="66">
        <v>106507</v>
      </c>
      <c r="AL13" s="66">
        <v>125491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>
        <v>2002</v>
      </c>
      <c r="BH13" s="66">
        <v>2002</v>
      </c>
      <c r="BI13" s="66">
        <v>0</v>
      </c>
      <c r="BJ13" s="66">
        <v>1063376</v>
      </c>
      <c r="BK13" s="66">
        <v>373786</v>
      </c>
      <c r="BL13" s="66">
        <v>1545189</v>
      </c>
      <c r="BM13" s="66">
        <v>1656037</v>
      </c>
      <c r="BN13" s="66">
        <v>121551</v>
      </c>
      <c r="BO13" s="66">
        <v>7940954</v>
      </c>
      <c r="BP13" s="66">
        <v>0</v>
      </c>
      <c r="BQ13" s="66">
        <v>794488</v>
      </c>
      <c r="BR13" s="66">
        <v>540388</v>
      </c>
      <c r="BS13" s="66">
        <v>11053418</v>
      </c>
      <c r="BT13" s="66">
        <v>12598607</v>
      </c>
      <c r="BU13" s="66">
        <v>215227278</v>
      </c>
      <c r="BV13" s="66">
        <v>0</v>
      </c>
      <c r="BW13" s="66">
        <v>0</v>
      </c>
      <c r="BX13" s="66">
        <v>949478</v>
      </c>
      <c r="BY13" s="66">
        <v>949478</v>
      </c>
      <c r="BZ13" s="66">
        <v>0</v>
      </c>
      <c r="CA13" s="66">
        <v>3690</v>
      </c>
      <c r="CB13" s="66">
        <v>1335659</v>
      </c>
      <c r="CC13" s="66">
        <v>2288827</v>
      </c>
      <c r="CD13" s="66">
        <v>0</v>
      </c>
      <c r="CE13" s="66">
        <v>775662</v>
      </c>
      <c r="CF13" s="66">
        <v>4598121</v>
      </c>
      <c r="CG13" s="66">
        <v>0</v>
      </c>
      <c r="CH13" s="66">
        <v>5373783</v>
      </c>
      <c r="CI13" s="66">
        <v>0</v>
      </c>
      <c r="CJ13" s="66">
        <v>290747</v>
      </c>
      <c r="CK13" s="66">
        <v>290747</v>
      </c>
      <c r="CL13" s="66">
        <v>235871789</v>
      </c>
      <c r="CM13" s="66">
        <v>7649</v>
      </c>
      <c r="CN13" s="66">
        <v>0</v>
      </c>
      <c r="CO13" s="66">
        <v>0</v>
      </c>
      <c r="CP13" s="66">
        <v>0</v>
      </c>
      <c r="CQ13" s="66">
        <v>4274051</v>
      </c>
      <c r="CR13" s="66">
        <v>0</v>
      </c>
      <c r="CS13" s="66">
        <v>4281700</v>
      </c>
      <c r="CT13" s="66">
        <v>0</v>
      </c>
      <c r="CU13" s="66">
        <v>0</v>
      </c>
      <c r="CV13" s="66">
        <v>0</v>
      </c>
      <c r="CW13" s="66">
        <v>4444773</v>
      </c>
      <c r="CX13" s="66">
        <v>7795680</v>
      </c>
      <c r="CY13" s="66">
        <v>205797306</v>
      </c>
      <c r="CZ13" s="66">
        <v>205797306</v>
      </c>
      <c r="DA13" s="66">
        <v>213592986</v>
      </c>
      <c r="DB13" s="66">
        <v>0</v>
      </c>
      <c r="DC13" s="66">
        <v>0</v>
      </c>
      <c r="DD13" s="66">
        <v>0</v>
      </c>
      <c r="DE13" s="66">
        <v>0</v>
      </c>
      <c r="DF13" s="66">
        <v>213592986</v>
      </c>
      <c r="DG13" s="66">
        <v>0</v>
      </c>
      <c r="DH13" s="66">
        <v>0</v>
      </c>
      <c r="DI13" s="66">
        <v>0</v>
      </c>
      <c r="DJ13" s="66">
        <v>0</v>
      </c>
      <c r="DK13" s="66">
        <v>0</v>
      </c>
      <c r="DL13" s="66">
        <v>9879500</v>
      </c>
      <c r="DM13" s="66">
        <v>2455064</v>
      </c>
      <c r="DN13" s="66">
        <v>17830</v>
      </c>
      <c r="DO13" s="66">
        <v>5644709</v>
      </c>
      <c r="DP13" s="66">
        <v>17997103</v>
      </c>
      <c r="DQ13" s="66">
        <v>0</v>
      </c>
      <c r="DR13" s="66">
        <v>235871789</v>
      </c>
      <c r="DS13" s="66">
        <v>90545</v>
      </c>
      <c r="DT13" s="66">
        <v>0</v>
      </c>
      <c r="DU13" s="66">
        <v>108027</v>
      </c>
      <c r="DV13" s="66">
        <v>0</v>
      </c>
      <c r="DW13" s="66">
        <v>0</v>
      </c>
      <c r="DX13" s="66">
        <v>0</v>
      </c>
      <c r="DY13" s="66">
        <v>0</v>
      </c>
      <c r="DZ13" s="66">
        <v>0</v>
      </c>
      <c r="EA13" s="66">
        <v>0</v>
      </c>
      <c r="EB13" s="66">
        <v>0</v>
      </c>
      <c r="EC13" s="66">
        <v>0</v>
      </c>
      <c r="ED13" s="66">
        <v>0</v>
      </c>
      <c r="EE13" s="66">
        <v>0</v>
      </c>
      <c r="EF13" s="66">
        <v>0</v>
      </c>
      <c r="EG13" s="66">
        <v>0</v>
      </c>
      <c r="EH13" s="66">
        <v>0</v>
      </c>
      <c r="EI13" s="66">
        <v>0</v>
      </c>
      <c r="EJ13" s="66">
        <v>0</v>
      </c>
      <c r="EK13" s="66">
        <v>0</v>
      </c>
      <c r="EL13" s="66">
        <v>0</v>
      </c>
      <c r="EM13" s="66">
        <v>0</v>
      </c>
      <c r="EN13" s="66">
        <v>0</v>
      </c>
      <c r="EO13" s="66">
        <v>0</v>
      </c>
      <c r="EP13" s="66">
        <v>0</v>
      </c>
      <c r="EQ13" s="66">
        <v>3350907</v>
      </c>
      <c r="ER13" s="66">
        <v>0</v>
      </c>
      <c r="ES13" s="66">
        <v>0</v>
      </c>
      <c r="ET13" s="66">
        <v>0</v>
      </c>
      <c r="EU13" s="66">
        <v>0</v>
      </c>
      <c r="EV13" s="66">
        <v>0</v>
      </c>
      <c r="EW13" s="66">
        <v>0</v>
      </c>
      <c r="EX13" s="66">
        <v>0</v>
      </c>
      <c r="EY13" s="66">
        <v>0</v>
      </c>
      <c r="EZ13" s="66">
        <v>0</v>
      </c>
      <c r="FA13" s="66">
        <v>209012667</v>
      </c>
      <c r="FB13" s="66">
        <v>0</v>
      </c>
      <c r="FC13" s="66">
        <v>209012667</v>
      </c>
      <c r="FD13" s="66">
        <v>-211771</v>
      </c>
      <c r="FE13" s="66">
        <v>-1421909</v>
      </c>
      <c r="FF13" s="66">
        <v>207378987</v>
      </c>
      <c r="FG13" s="66">
        <v>11445483</v>
      </c>
      <c r="FH13" s="66">
        <v>-3302382</v>
      </c>
      <c r="FI13" s="66">
        <v>-7248244</v>
      </c>
      <c r="FJ13" s="66">
        <v>-273132</v>
      </c>
      <c r="FK13" s="66">
        <v>638990</v>
      </c>
      <c r="FL13" s="66">
        <v>0</v>
      </c>
      <c r="FM13" s="66">
        <v>208639702</v>
      </c>
      <c r="FN13" s="66">
        <v>1428084</v>
      </c>
      <c r="FO13" s="66">
        <v>173571</v>
      </c>
      <c r="FP13" s="66">
        <v>210241357</v>
      </c>
      <c r="FQ13" s="66">
        <v>0</v>
      </c>
      <c r="FR13" s="66">
        <v>210241357</v>
      </c>
      <c r="FS13" s="66">
        <v>0</v>
      </c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5"/>
      <c r="LG13" s="65"/>
      <c r="LH13" s="65"/>
      <c r="LI13" s="65"/>
      <c r="LJ13" s="65"/>
      <c r="LK13" s="65"/>
      <c r="LL13" s="65"/>
      <c r="LM13" s="65"/>
      <c r="LN13" s="65"/>
      <c r="LO13" s="65"/>
      <c r="LP13" s="65"/>
      <c r="LQ13" s="65"/>
      <c r="LR13" s="65"/>
      <c r="LS13" s="65"/>
      <c r="LT13" s="65"/>
      <c r="LU13" s="65"/>
      <c r="LV13" s="65"/>
      <c r="LW13" s="65"/>
      <c r="LX13" s="65"/>
      <c r="LY13" s="65"/>
    </row>
    <row r="14" spans="1:337" x14ac:dyDescent="0.25">
      <c r="A14" s="72">
        <v>201812</v>
      </c>
      <c r="B14" s="72">
        <v>62548</v>
      </c>
      <c r="C14" s="73" t="s">
        <v>1146</v>
      </c>
      <c r="D14" s="66">
        <v>9250855</v>
      </c>
      <c r="E14" s="66">
        <v>-389</v>
      </c>
      <c r="F14" s="66">
        <v>9250465</v>
      </c>
      <c r="G14" s="66">
        <v>-553490</v>
      </c>
      <c r="H14" s="66">
        <v>55715</v>
      </c>
      <c r="I14" s="66">
        <v>0</v>
      </c>
      <c r="J14" s="66">
        <v>3702251</v>
      </c>
      <c r="K14" s="66">
        <v>-4693601</v>
      </c>
      <c r="L14" s="66">
        <v>-38618</v>
      </c>
      <c r="M14" s="66">
        <v>-221151</v>
      </c>
      <c r="N14" s="66">
        <v>-1748894</v>
      </c>
      <c r="O14" s="66">
        <v>93394</v>
      </c>
      <c r="P14" s="66">
        <v>-9106545</v>
      </c>
      <c r="Q14" s="66">
        <v>0</v>
      </c>
      <c r="R14" s="66">
        <v>-9106545</v>
      </c>
      <c r="S14" s="66">
        <v>1440951</v>
      </c>
      <c r="T14" s="66">
        <v>0</v>
      </c>
      <c r="U14" s="66">
        <v>1440951</v>
      </c>
      <c r="V14" s="66">
        <v>0</v>
      </c>
      <c r="W14" s="66">
        <v>154066</v>
      </c>
      <c r="X14" s="66">
        <v>0</v>
      </c>
      <c r="Y14" s="66">
        <v>-172318</v>
      </c>
      <c r="Z14" s="66">
        <v>0</v>
      </c>
      <c r="AA14" s="66">
        <v>0</v>
      </c>
      <c r="AB14" s="66">
        <v>-172318</v>
      </c>
      <c r="AC14" s="66">
        <v>1223</v>
      </c>
      <c r="AD14" s="66">
        <v>-87658</v>
      </c>
      <c r="AE14" s="66">
        <v>0</v>
      </c>
      <c r="AF14" s="66">
        <v>-1223</v>
      </c>
      <c r="AG14" s="66">
        <v>0</v>
      </c>
      <c r="AH14" s="66">
        <v>0</v>
      </c>
      <c r="AI14" s="66">
        <v>0</v>
      </c>
      <c r="AJ14" s="66">
        <v>-88881</v>
      </c>
      <c r="AK14" s="66">
        <v>23810</v>
      </c>
      <c r="AL14" s="66">
        <v>-65071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23684444</v>
      </c>
      <c r="BK14" s="66">
        <v>226794</v>
      </c>
      <c r="BL14" s="66">
        <v>25216176</v>
      </c>
      <c r="BM14" s="66">
        <v>3699538</v>
      </c>
      <c r="BN14" s="66">
        <v>293026</v>
      </c>
      <c r="BO14" s="66">
        <v>92434263</v>
      </c>
      <c r="BP14" s="66">
        <v>323418</v>
      </c>
      <c r="BQ14" s="66">
        <v>0</v>
      </c>
      <c r="BR14" s="66">
        <v>37348167</v>
      </c>
      <c r="BS14" s="66">
        <v>138751306</v>
      </c>
      <c r="BT14" s="66">
        <v>163967482</v>
      </c>
      <c r="BU14" s="66">
        <v>87883012</v>
      </c>
      <c r="BV14" s="66">
        <v>0</v>
      </c>
      <c r="BW14" s="66">
        <v>0</v>
      </c>
      <c r="BX14" s="66">
        <v>316907</v>
      </c>
      <c r="BY14" s="66">
        <v>316907</v>
      </c>
      <c r="BZ14" s="66">
        <v>0</v>
      </c>
      <c r="CA14" s="66">
        <v>2401734</v>
      </c>
      <c r="CB14" s="66">
        <v>73074</v>
      </c>
      <c r="CC14" s="66">
        <v>2791715</v>
      </c>
      <c r="CD14" s="66">
        <v>13125</v>
      </c>
      <c r="CE14" s="66">
        <v>0</v>
      </c>
      <c r="CF14" s="66">
        <v>2072278</v>
      </c>
      <c r="CG14" s="66">
        <v>1289285</v>
      </c>
      <c r="CH14" s="66">
        <v>3374688</v>
      </c>
      <c r="CI14" s="66">
        <v>4024294</v>
      </c>
      <c r="CJ14" s="66">
        <v>241342</v>
      </c>
      <c r="CK14" s="66">
        <v>4265636</v>
      </c>
      <c r="CL14" s="66">
        <v>262282533</v>
      </c>
      <c r="CM14" s="66">
        <v>800</v>
      </c>
      <c r="CN14" s="66">
        <v>93281</v>
      </c>
      <c r="CO14" s="66">
        <v>0</v>
      </c>
      <c r="CP14" s="66">
        <v>0</v>
      </c>
      <c r="CQ14" s="66">
        <v>3477294</v>
      </c>
      <c r="CR14" s="66"/>
      <c r="CS14" s="66">
        <v>3571375</v>
      </c>
      <c r="CT14" s="66">
        <v>0</v>
      </c>
      <c r="CU14" s="66">
        <v>4311238</v>
      </c>
      <c r="CV14" s="66">
        <v>0</v>
      </c>
      <c r="CW14" s="66">
        <v>6577968</v>
      </c>
      <c r="CX14" s="66">
        <v>109784799</v>
      </c>
      <c r="CY14" s="66">
        <v>84722146</v>
      </c>
      <c r="CZ14" s="66">
        <v>84722146</v>
      </c>
      <c r="DA14" s="66">
        <v>194506945</v>
      </c>
      <c r="DB14" s="66">
        <v>0</v>
      </c>
      <c r="DC14" s="66">
        <v>0</v>
      </c>
      <c r="DD14" s="66">
        <v>0</v>
      </c>
      <c r="DE14" s="66">
        <v>0</v>
      </c>
      <c r="DF14" s="66">
        <v>194506944</v>
      </c>
      <c r="DG14" s="66">
        <v>0</v>
      </c>
      <c r="DH14" s="66">
        <v>0</v>
      </c>
      <c r="DI14" s="66">
        <v>0</v>
      </c>
      <c r="DJ14" s="66">
        <v>61984</v>
      </c>
      <c r="DK14" s="66">
        <v>0</v>
      </c>
      <c r="DL14" s="66">
        <v>24388304</v>
      </c>
      <c r="DM14" s="66">
        <v>711461</v>
      </c>
      <c r="DN14" s="66">
        <v>0</v>
      </c>
      <c r="DO14" s="66">
        <v>34569140</v>
      </c>
      <c r="DP14" s="66">
        <v>59730889</v>
      </c>
      <c r="DQ14" s="66">
        <v>162086</v>
      </c>
      <c r="DR14" s="66">
        <v>262282533</v>
      </c>
      <c r="DS14" s="66">
        <v>0</v>
      </c>
      <c r="DT14" s="66">
        <v>0</v>
      </c>
      <c r="DU14" s="66">
        <v>1212481</v>
      </c>
      <c r="DV14" s="66">
        <v>92457</v>
      </c>
      <c r="DW14" s="66">
        <v>0</v>
      </c>
      <c r="DX14" s="66">
        <v>4652894</v>
      </c>
      <c r="DY14" s="66">
        <v>0</v>
      </c>
      <c r="DZ14" s="66">
        <v>0</v>
      </c>
      <c r="EA14" s="66">
        <v>0</v>
      </c>
      <c r="EB14" s="66">
        <v>0</v>
      </c>
      <c r="EC14" s="66">
        <v>0</v>
      </c>
      <c r="ED14" s="66">
        <v>0</v>
      </c>
      <c r="EE14" s="66">
        <v>0</v>
      </c>
      <c r="EF14" s="66">
        <v>0</v>
      </c>
      <c r="EG14" s="66">
        <v>0</v>
      </c>
      <c r="EH14" s="66">
        <v>93281</v>
      </c>
      <c r="EI14" s="66">
        <v>0</v>
      </c>
      <c r="EJ14" s="66">
        <v>0</v>
      </c>
      <c r="EK14" s="66">
        <v>0</v>
      </c>
      <c r="EL14" s="66">
        <v>0</v>
      </c>
      <c r="EM14" s="66"/>
      <c r="EN14" s="66">
        <v>4311238</v>
      </c>
      <c r="EO14" s="66">
        <v>0</v>
      </c>
      <c r="EP14" s="66">
        <v>88704307</v>
      </c>
      <c r="EQ14" s="66">
        <v>14138586</v>
      </c>
      <c r="ER14" s="66">
        <v>363938</v>
      </c>
      <c r="ES14" s="66">
        <v>0</v>
      </c>
      <c r="ET14" s="66">
        <v>0</v>
      </c>
      <c r="EU14" s="66">
        <v>0</v>
      </c>
      <c r="EV14" s="66">
        <v>0</v>
      </c>
      <c r="EW14" s="66">
        <v>0</v>
      </c>
      <c r="EX14" s="66">
        <v>0</v>
      </c>
      <c r="EY14" s="66">
        <v>0</v>
      </c>
      <c r="EZ14" s="66">
        <v>0</v>
      </c>
      <c r="FA14" s="66">
        <v>194529568</v>
      </c>
      <c r="FB14" s="66"/>
      <c r="FC14" s="66">
        <v>194529568</v>
      </c>
      <c r="FD14" s="66">
        <v>-16369441</v>
      </c>
      <c r="FE14" s="66">
        <v>-24044879</v>
      </c>
      <c r="FF14" s="66">
        <v>154115248</v>
      </c>
      <c r="FG14" s="66">
        <v>9250853</v>
      </c>
      <c r="FH14" s="66">
        <v>1502704</v>
      </c>
      <c r="FI14" s="66">
        <v>-8774395</v>
      </c>
      <c r="FJ14" s="66">
        <v>-246530</v>
      </c>
      <c r="FK14" s="66">
        <v>-129746</v>
      </c>
      <c r="FL14" s="66">
        <v>151829</v>
      </c>
      <c r="FM14" s="66">
        <v>155869963</v>
      </c>
      <c r="FN14" s="66">
        <v>24283251</v>
      </c>
      <c r="FO14" s="66">
        <v>14138586</v>
      </c>
      <c r="FP14" s="66">
        <v>194506861</v>
      </c>
      <c r="FQ14" s="66"/>
      <c r="FR14" s="66">
        <v>194506861</v>
      </c>
      <c r="FS14" s="66">
        <v>215061</v>
      </c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5"/>
      <c r="LG14" s="65"/>
      <c r="LH14" s="65"/>
      <c r="LI14" s="65"/>
      <c r="LJ14" s="65"/>
      <c r="LK14" s="65"/>
      <c r="LL14" s="65"/>
      <c r="LM14" s="65"/>
      <c r="LN14" s="65"/>
      <c r="LO14" s="65"/>
      <c r="LP14" s="65"/>
      <c r="LQ14" s="65"/>
      <c r="LR14" s="65"/>
      <c r="LS14" s="65"/>
      <c r="LT14" s="65"/>
      <c r="LU14" s="65"/>
      <c r="LV14" s="65"/>
      <c r="LW14" s="65"/>
      <c r="LX14" s="65"/>
      <c r="LY14" s="65"/>
    </row>
    <row r="15" spans="1:337" x14ac:dyDescent="0.25">
      <c r="A15" s="72">
        <v>201812</v>
      </c>
      <c r="B15" s="72">
        <v>63014</v>
      </c>
      <c r="C15" s="73" t="s">
        <v>589</v>
      </c>
      <c r="D15" s="66">
        <v>5285501</v>
      </c>
      <c r="E15" s="66">
        <v>-1727</v>
      </c>
      <c r="F15" s="66">
        <v>5283774</v>
      </c>
      <c r="G15" s="66">
        <v>0</v>
      </c>
      <c r="H15" s="66">
        <v>0</v>
      </c>
      <c r="I15" s="66">
        <v>0</v>
      </c>
      <c r="J15" s="66">
        <v>374179</v>
      </c>
      <c r="K15" s="66">
        <v>-2128057</v>
      </c>
      <c r="L15" s="66">
        <v>-12455</v>
      </c>
      <c r="M15" s="66">
        <v>-54179</v>
      </c>
      <c r="N15" s="66">
        <v>-1820512</v>
      </c>
      <c r="O15" s="66">
        <v>293052</v>
      </c>
      <c r="P15" s="66">
        <v>-5325725</v>
      </c>
      <c r="Q15" s="66">
        <v>188109</v>
      </c>
      <c r="R15" s="66">
        <v>-5137616</v>
      </c>
      <c r="S15" s="66">
        <v>1459483</v>
      </c>
      <c r="T15" s="66">
        <v>-122884</v>
      </c>
      <c r="U15" s="66">
        <v>1336599</v>
      </c>
      <c r="V15" s="66">
        <v>310632</v>
      </c>
      <c r="W15" s="66">
        <v>0</v>
      </c>
      <c r="X15" s="66">
        <v>-172224</v>
      </c>
      <c r="Y15" s="66">
        <v>-174215</v>
      </c>
      <c r="Z15" s="66">
        <v>0</v>
      </c>
      <c r="AA15" s="66">
        <v>0</v>
      </c>
      <c r="AB15" s="66">
        <v>-346439</v>
      </c>
      <c r="AC15" s="66">
        <v>4988</v>
      </c>
      <c r="AD15" s="66">
        <v>-75522</v>
      </c>
      <c r="AE15" s="66">
        <v>-145754</v>
      </c>
      <c r="AF15" s="66">
        <v>-16</v>
      </c>
      <c r="AG15" s="66">
        <v>170918</v>
      </c>
      <c r="AH15" s="66">
        <v>0</v>
      </c>
      <c r="AI15" s="66">
        <v>0</v>
      </c>
      <c r="AJ15" s="66">
        <v>-50374</v>
      </c>
      <c r="AK15" s="66">
        <v>15137</v>
      </c>
      <c r="AL15" s="66">
        <v>-35237</v>
      </c>
      <c r="AM15" s="66">
        <v>293463</v>
      </c>
      <c r="AN15" s="66">
        <v>-5838</v>
      </c>
      <c r="AO15" s="66">
        <v>-31733</v>
      </c>
      <c r="AP15" s="66">
        <v>-5843</v>
      </c>
      <c r="AQ15" s="66">
        <v>0</v>
      </c>
      <c r="AR15" s="66">
        <v>250049</v>
      </c>
      <c r="AS15" s="66">
        <v>16</v>
      </c>
      <c r="AT15" s="66">
        <v>-193591</v>
      </c>
      <c r="AU15" s="66">
        <v>0</v>
      </c>
      <c r="AV15" s="66">
        <v>-176392</v>
      </c>
      <c r="AW15" s="66">
        <v>-220</v>
      </c>
      <c r="AX15" s="66">
        <v>29498</v>
      </c>
      <c r="AY15" s="66">
        <v>-340705</v>
      </c>
      <c r="AZ15" s="66">
        <v>0</v>
      </c>
      <c r="BA15" s="66">
        <v>-11737</v>
      </c>
      <c r="BB15" s="66">
        <v>-38443</v>
      </c>
      <c r="BC15" s="66">
        <v>0</v>
      </c>
      <c r="BD15" s="66">
        <v>-50180</v>
      </c>
      <c r="BE15" s="66">
        <v>-4933</v>
      </c>
      <c r="BF15" s="66">
        <v>-145753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486</v>
      </c>
      <c r="BN15" s="66">
        <v>21489</v>
      </c>
      <c r="BO15" s="66">
        <v>1545724</v>
      </c>
      <c r="BP15" s="66">
        <v>0</v>
      </c>
      <c r="BQ15" s="66">
        <v>0</v>
      </c>
      <c r="BR15" s="66">
        <v>5364</v>
      </c>
      <c r="BS15" s="66">
        <v>2075255</v>
      </c>
      <c r="BT15" s="66">
        <v>2075255</v>
      </c>
      <c r="BU15" s="66">
        <v>27228386</v>
      </c>
      <c r="BV15" s="66">
        <v>82726</v>
      </c>
      <c r="BW15" s="66">
        <v>215522</v>
      </c>
      <c r="BX15" s="66">
        <v>2831</v>
      </c>
      <c r="BY15" s="66">
        <v>2831</v>
      </c>
      <c r="BZ15" s="66">
        <v>2376</v>
      </c>
      <c r="CA15" s="66">
        <v>3900</v>
      </c>
      <c r="CB15" s="66">
        <v>72459</v>
      </c>
      <c r="CC15" s="66">
        <v>297088</v>
      </c>
      <c r="CD15" s="66">
        <v>295972</v>
      </c>
      <c r="CE15" s="66">
        <v>81243</v>
      </c>
      <c r="CF15" s="66">
        <v>0</v>
      </c>
      <c r="CG15" s="66">
        <v>0</v>
      </c>
      <c r="CH15" s="66">
        <v>377215</v>
      </c>
      <c r="CI15" s="66">
        <v>61337</v>
      </c>
      <c r="CJ15" s="66">
        <v>181874</v>
      </c>
      <c r="CK15" s="66">
        <v>243211</v>
      </c>
      <c r="CL15" s="66">
        <v>30427555</v>
      </c>
      <c r="CM15" s="66">
        <v>7474</v>
      </c>
      <c r="CN15" s="66">
        <v>0</v>
      </c>
      <c r="CO15" s="66">
        <v>0</v>
      </c>
      <c r="CP15" s="66">
        <v>0</v>
      </c>
      <c r="CQ15" s="66">
        <v>702181</v>
      </c>
      <c r="CR15" s="66">
        <v>0</v>
      </c>
      <c r="CS15" s="66">
        <v>709655</v>
      </c>
      <c r="CT15" s="66">
        <v>70000</v>
      </c>
      <c r="CU15" s="66">
        <v>70000</v>
      </c>
      <c r="CV15" s="66">
        <v>48055</v>
      </c>
      <c r="CW15" s="66">
        <v>1483051</v>
      </c>
      <c r="CX15" s="66">
        <v>1506931</v>
      </c>
      <c r="CY15" s="66">
        <v>26797735</v>
      </c>
      <c r="CZ15" s="66">
        <v>27012093</v>
      </c>
      <c r="DA15" s="66">
        <v>28519024</v>
      </c>
      <c r="DB15" s="66">
        <v>664617</v>
      </c>
      <c r="DC15" s="66">
        <v>0</v>
      </c>
      <c r="DD15" s="66">
        <v>1598</v>
      </c>
      <c r="DE15" s="66">
        <v>0</v>
      </c>
      <c r="DF15" s="66">
        <v>29233294</v>
      </c>
      <c r="DG15" s="66">
        <v>0</v>
      </c>
      <c r="DH15" s="66">
        <v>0</v>
      </c>
      <c r="DI15" s="66">
        <v>0</v>
      </c>
      <c r="DJ15" s="66">
        <v>377070</v>
      </c>
      <c r="DK15" s="66">
        <v>0</v>
      </c>
      <c r="DL15" s="66">
        <v>0</v>
      </c>
      <c r="DM15" s="66">
        <v>3925</v>
      </c>
      <c r="DN15" s="66">
        <v>1055</v>
      </c>
      <c r="DO15" s="66">
        <v>27117</v>
      </c>
      <c r="DP15" s="66">
        <v>409167</v>
      </c>
      <c r="DQ15" s="66">
        <v>5439</v>
      </c>
      <c r="DR15" s="66">
        <v>30427555</v>
      </c>
      <c r="DS15" s="66">
        <v>206400</v>
      </c>
      <c r="DT15" s="66">
        <v>0</v>
      </c>
      <c r="DU15" s="66">
        <v>0</v>
      </c>
      <c r="DV15" s="66">
        <v>0</v>
      </c>
      <c r="DW15" s="66">
        <v>0</v>
      </c>
      <c r="DX15" s="66">
        <v>502192</v>
      </c>
      <c r="DY15" s="66">
        <v>0</v>
      </c>
      <c r="DZ15" s="66">
        <v>0</v>
      </c>
      <c r="EA15" s="66">
        <v>132796</v>
      </c>
      <c r="EB15" s="66">
        <v>0</v>
      </c>
      <c r="EC15" s="66">
        <v>0</v>
      </c>
      <c r="ED15" s="66">
        <v>0</v>
      </c>
      <c r="EE15" s="66">
        <v>0</v>
      </c>
      <c r="EF15" s="66">
        <v>0</v>
      </c>
      <c r="EG15" s="66">
        <v>0</v>
      </c>
      <c r="EH15" s="66">
        <v>0</v>
      </c>
      <c r="EI15" s="66">
        <v>0</v>
      </c>
      <c r="EJ15" s="66">
        <v>0</v>
      </c>
      <c r="EK15" s="66">
        <v>0</v>
      </c>
      <c r="EL15" s="66">
        <v>0</v>
      </c>
      <c r="EM15" s="66">
        <v>0</v>
      </c>
      <c r="EN15" s="66">
        <v>0</v>
      </c>
      <c r="EO15" s="66">
        <v>0</v>
      </c>
      <c r="EP15" s="66">
        <v>0</v>
      </c>
      <c r="EQ15" s="66">
        <v>0</v>
      </c>
      <c r="ER15" s="66">
        <v>23880</v>
      </c>
      <c r="ES15" s="66">
        <v>214358</v>
      </c>
      <c r="ET15" s="66">
        <v>0</v>
      </c>
      <c r="EU15" s="66">
        <v>0</v>
      </c>
      <c r="EV15" s="66">
        <v>0</v>
      </c>
      <c r="EW15" s="66">
        <v>0</v>
      </c>
      <c r="EX15" s="66">
        <v>0</v>
      </c>
      <c r="EY15" s="66">
        <v>0</v>
      </c>
      <c r="EZ15" s="66">
        <v>0</v>
      </c>
      <c r="FA15" s="66">
        <v>29329557</v>
      </c>
      <c r="FB15" s="66">
        <v>975274</v>
      </c>
      <c r="FC15" s="66">
        <v>30304831</v>
      </c>
      <c r="FD15" s="66">
        <v>-504</v>
      </c>
      <c r="FE15" s="66">
        <v>-35713</v>
      </c>
      <c r="FF15" s="66">
        <v>30268614</v>
      </c>
      <c r="FG15" s="66">
        <v>5376666</v>
      </c>
      <c r="FH15" s="66">
        <v>-1502992</v>
      </c>
      <c r="FI15" s="66">
        <v>-5355337</v>
      </c>
      <c r="FJ15" s="66">
        <v>-203356</v>
      </c>
      <c r="FK15" s="66">
        <v>53632</v>
      </c>
      <c r="FL15" s="66">
        <v>0</v>
      </c>
      <c r="FM15" s="66">
        <v>28637227</v>
      </c>
      <c r="FN15" s="66">
        <v>-9068</v>
      </c>
      <c r="FO15" s="66">
        <v>748</v>
      </c>
      <c r="FP15" s="66">
        <v>28628907</v>
      </c>
      <c r="FQ15" s="66">
        <v>-658909</v>
      </c>
      <c r="FR15" s="66">
        <v>27969998</v>
      </c>
      <c r="FS15" s="66">
        <v>0</v>
      </c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5"/>
      <c r="LG15" s="65"/>
      <c r="LH15" s="65"/>
      <c r="LI15" s="65"/>
      <c r="LJ15" s="65"/>
      <c r="LK15" s="65"/>
      <c r="LL15" s="65"/>
      <c r="LM15" s="65"/>
      <c r="LN15" s="65"/>
      <c r="LO15" s="65"/>
      <c r="LP15" s="65"/>
      <c r="LQ15" s="65"/>
      <c r="LR15" s="65"/>
      <c r="LS15" s="65"/>
      <c r="LT15" s="65"/>
      <c r="LU15" s="65"/>
      <c r="LV15" s="65"/>
      <c r="LW15" s="65"/>
      <c r="LX15" s="65"/>
      <c r="LY15" s="65"/>
    </row>
    <row r="16" spans="1:337" x14ac:dyDescent="0.25">
      <c r="A16" s="72">
        <v>201812</v>
      </c>
      <c r="B16" s="72">
        <v>63016</v>
      </c>
      <c r="C16" s="73" t="s">
        <v>590</v>
      </c>
      <c r="D16" s="66">
        <v>9997215</v>
      </c>
      <c r="E16" s="66">
        <v>-567</v>
      </c>
      <c r="F16" s="66">
        <v>9996648</v>
      </c>
      <c r="G16" s="66">
        <v>247238</v>
      </c>
      <c r="H16" s="66">
        <v>49212</v>
      </c>
      <c r="I16" s="66">
        <v>0</v>
      </c>
      <c r="J16" s="66">
        <v>1533422</v>
      </c>
      <c r="K16" s="66">
        <v>-3651945</v>
      </c>
      <c r="L16" s="66">
        <v>-51282</v>
      </c>
      <c r="M16" s="66">
        <v>-295158</v>
      </c>
      <c r="N16" s="66">
        <v>-2168513</v>
      </c>
      <c r="O16" s="66">
        <v>27811</v>
      </c>
      <c r="P16" s="66">
        <v>-4044930</v>
      </c>
      <c r="Q16" s="66">
        <v>2990</v>
      </c>
      <c r="R16" s="66">
        <v>-4041940</v>
      </c>
      <c r="S16" s="66">
        <v>-3300364</v>
      </c>
      <c r="T16" s="66">
        <v>-3615</v>
      </c>
      <c r="U16" s="66">
        <v>-3303979</v>
      </c>
      <c r="V16" s="66">
        <v>-32357</v>
      </c>
      <c r="W16" s="66">
        <v>0</v>
      </c>
      <c r="X16" s="66">
        <v>-138321</v>
      </c>
      <c r="Y16" s="66">
        <v>-279478</v>
      </c>
      <c r="Z16" s="66">
        <v>863</v>
      </c>
      <c r="AA16" s="66">
        <v>61</v>
      </c>
      <c r="AB16" s="66">
        <v>-416875</v>
      </c>
      <c r="AC16" s="66">
        <v>-113783</v>
      </c>
      <c r="AD16" s="66">
        <v>-52988</v>
      </c>
      <c r="AE16" s="66">
        <v>42668</v>
      </c>
      <c r="AF16" s="66">
        <v>91424</v>
      </c>
      <c r="AG16" s="66">
        <v>176535</v>
      </c>
      <c r="AH16" s="66">
        <v>0</v>
      </c>
      <c r="AI16" s="66">
        <v>0</v>
      </c>
      <c r="AJ16" s="66">
        <v>257639</v>
      </c>
      <c r="AK16" s="66">
        <v>-56764</v>
      </c>
      <c r="AL16" s="66">
        <v>200875</v>
      </c>
      <c r="AM16" s="66">
        <v>569556</v>
      </c>
      <c r="AN16" s="66">
        <v>-2635</v>
      </c>
      <c r="AO16" s="66">
        <v>-27235</v>
      </c>
      <c r="AP16" s="66">
        <v>-527</v>
      </c>
      <c r="AQ16" s="66">
        <v>0</v>
      </c>
      <c r="AR16" s="66">
        <v>539159</v>
      </c>
      <c r="AS16" s="66">
        <v>0</v>
      </c>
      <c r="AT16" s="66">
        <v>-556282</v>
      </c>
      <c r="AU16" s="66">
        <v>16142</v>
      </c>
      <c r="AV16" s="66">
        <v>107031</v>
      </c>
      <c r="AW16" s="66">
        <v>-3059</v>
      </c>
      <c r="AX16" s="66">
        <v>-13881</v>
      </c>
      <c r="AY16" s="66">
        <v>-450049</v>
      </c>
      <c r="AZ16" s="66">
        <v>-8331</v>
      </c>
      <c r="BA16" s="66">
        <v>-15674</v>
      </c>
      <c r="BB16" s="66">
        <v>-26463</v>
      </c>
      <c r="BC16" s="66">
        <v>72</v>
      </c>
      <c r="BD16" s="66">
        <v>-42065</v>
      </c>
      <c r="BE16" s="66">
        <v>3954</v>
      </c>
      <c r="BF16" s="66">
        <v>42668</v>
      </c>
      <c r="BG16" s="66">
        <v>3148</v>
      </c>
      <c r="BH16" s="66">
        <v>3148</v>
      </c>
      <c r="BI16" s="66">
        <v>0</v>
      </c>
      <c r="BJ16" s="66">
        <v>2720553</v>
      </c>
      <c r="BK16" s="66">
        <v>563586</v>
      </c>
      <c r="BL16" s="66">
        <v>3284139</v>
      </c>
      <c r="BM16" s="66">
        <v>4385595</v>
      </c>
      <c r="BN16" s="66">
        <v>5328</v>
      </c>
      <c r="BO16" s="66">
        <v>22138579</v>
      </c>
      <c r="BP16" s="66">
        <v>0</v>
      </c>
      <c r="BQ16" s="66">
        <v>0</v>
      </c>
      <c r="BR16" s="66">
        <v>54067</v>
      </c>
      <c r="BS16" s="66">
        <v>29037663</v>
      </c>
      <c r="BT16" s="66">
        <v>32321802</v>
      </c>
      <c r="BU16" s="66">
        <v>27890417</v>
      </c>
      <c r="BV16" s="66">
        <v>87695</v>
      </c>
      <c r="BW16" s="66">
        <v>104251</v>
      </c>
      <c r="BX16" s="66">
        <v>88781</v>
      </c>
      <c r="BY16" s="66">
        <v>88781</v>
      </c>
      <c r="BZ16" s="66">
        <v>52641</v>
      </c>
      <c r="CA16" s="66">
        <v>3067811</v>
      </c>
      <c r="CB16" s="66">
        <v>57583</v>
      </c>
      <c r="CC16" s="66">
        <v>3371067</v>
      </c>
      <c r="CD16" s="66">
        <v>0</v>
      </c>
      <c r="CE16" s="66">
        <v>0</v>
      </c>
      <c r="CF16" s="66">
        <v>175471</v>
      </c>
      <c r="CG16" s="66">
        <v>151436</v>
      </c>
      <c r="CH16" s="66">
        <v>326907</v>
      </c>
      <c r="CI16" s="66">
        <v>236167</v>
      </c>
      <c r="CJ16" s="66">
        <v>41562</v>
      </c>
      <c r="CK16" s="66">
        <v>277729</v>
      </c>
      <c r="CL16" s="66">
        <v>64201037</v>
      </c>
      <c r="CM16" s="66">
        <v>12100</v>
      </c>
      <c r="CN16" s="66">
        <v>0</v>
      </c>
      <c r="CO16" s="66">
        <v>0</v>
      </c>
      <c r="CP16" s="66">
        <v>0</v>
      </c>
      <c r="CQ16" s="66">
        <v>3582390</v>
      </c>
      <c r="CR16" s="66">
        <v>0</v>
      </c>
      <c r="CS16" s="66">
        <v>3594490</v>
      </c>
      <c r="CT16" s="66">
        <v>480000</v>
      </c>
      <c r="CU16" s="66">
        <v>480000</v>
      </c>
      <c r="CV16" s="66">
        <v>69199</v>
      </c>
      <c r="CW16" s="66">
        <v>20180850</v>
      </c>
      <c r="CX16" s="66">
        <v>23134115</v>
      </c>
      <c r="CY16" s="66">
        <v>33117391</v>
      </c>
      <c r="CZ16" s="66">
        <v>33117391</v>
      </c>
      <c r="DA16" s="66">
        <v>56251506</v>
      </c>
      <c r="DB16" s="66">
        <v>267560</v>
      </c>
      <c r="DC16" s="66">
        <v>2335689</v>
      </c>
      <c r="DD16" s="66">
        <v>32545</v>
      </c>
      <c r="DE16" s="66">
        <v>16091</v>
      </c>
      <c r="DF16" s="66">
        <v>58972590</v>
      </c>
      <c r="DG16" s="66">
        <v>76154</v>
      </c>
      <c r="DH16" s="66">
        <v>0</v>
      </c>
      <c r="DI16" s="66">
        <v>78649</v>
      </c>
      <c r="DJ16" s="66">
        <v>351712</v>
      </c>
      <c r="DK16" s="66">
        <v>1306</v>
      </c>
      <c r="DL16" s="66">
        <v>5689</v>
      </c>
      <c r="DM16" s="66">
        <v>10423</v>
      </c>
      <c r="DN16" s="66">
        <v>1000</v>
      </c>
      <c r="DO16" s="66">
        <v>571298</v>
      </c>
      <c r="DP16" s="66">
        <v>941428</v>
      </c>
      <c r="DQ16" s="66">
        <v>52697</v>
      </c>
      <c r="DR16" s="66">
        <v>64201037</v>
      </c>
      <c r="DS16" s="66">
        <v>9967</v>
      </c>
      <c r="DT16" s="66">
        <v>0</v>
      </c>
      <c r="DU16" s="66">
        <v>0</v>
      </c>
      <c r="DV16" s="66">
        <v>0</v>
      </c>
      <c r="DW16" s="66">
        <v>0</v>
      </c>
      <c r="DX16" s="66">
        <v>2454094</v>
      </c>
      <c r="DY16" s="66">
        <v>0</v>
      </c>
      <c r="DZ16" s="66">
        <v>0</v>
      </c>
      <c r="EA16" s="66">
        <v>16556</v>
      </c>
      <c r="EB16" s="66">
        <v>0</v>
      </c>
      <c r="EC16" s="66">
        <v>0</v>
      </c>
      <c r="ED16" s="66">
        <v>0</v>
      </c>
      <c r="EE16" s="66">
        <v>0</v>
      </c>
      <c r="EF16" s="66">
        <v>0</v>
      </c>
      <c r="EG16" s="66">
        <v>0</v>
      </c>
      <c r="EH16" s="66">
        <v>0</v>
      </c>
      <c r="EI16" s="66">
        <v>0</v>
      </c>
      <c r="EJ16" s="66">
        <v>0</v>
      </c>
      <c r="EK16" s="66">
        <v>0</v>
      </c>
      <c r="EL16" s="66">
        <v>0</v>
      </c>
      <c r="EM16" s="66">
        <v>0</v>
      </c>
      <c r="EN16" s="66">
        <v>0</v>
      </c>
      <c r="EO16" s="66">
        <v>0</v>
      </c>
      <c r="EP16" s="66">
        <v>1216345</v>
      </c>
      <c r="EQ16" s="66">
        <v>1632478</v>
      </c>
      <c r="ER16" s="66">
        <v>104442</v>
      </c>
      <c r="ES16" s="66">
        <v>0</v>
      </c>
      <c r="ET16" s="66">
        <v>2495</v>
      </c>
      <c r="EU16" s="66">
        <v>81183</v>
      </c>
      <c r="EV16" s="66">
        <v>0</v>
      </c>
      <c r="EW16" s="66">
        <v>0</v>
      </c>
      <c r="EX16" s="66">
        <v>0</v>
      </c>
      <c r="EY16" s="66">
        <v>0</v>
      </c>
      <c r="EZ16" s="66">
        <v>0</v>
      </c>
      <c r="FA16" s="66">
        <v>51943469</v>
      </c>
      <c r="FB16" s="66">
        <v>235203</v>
      </c>
      <c r="FC16" s="66">
        <v>52178672</v>
      </c>
      <c r="FD16" s="66">
        <v>-2270050</v>
      </c>
      <c r="FE16" s="66">
        <v>-1654046</v>
      </c>
      <c r="FF16" s="66">
        <v>48254576</v>
      </c>
      <c r="FG16" s="66">
        <v>11411320</v>
      </c>
      <c r="FH16" s="66">
        <v>-1605602</v>
      </c>
      <c r="FI16" s="66">
        <v>-4451861</v>
      </c>
      <c r="FJ16" s="66">
        <v>-168284</v>
      </c>
      <c r="FK16" s="66">
        <v>-47964</v>
      </c>
      <c r="FL16" s="66">
        <v>28792</v>
      </c>
      <c r="FM16" s="66">
        <v>53420977</v>
      </c>
      <c r="FN16" s="66">
        <v>1465611</v>
      </c>
      <c r="FO16" s="66">
        <v>1632478</v>
      </c>
      <c r="FP16" s="66">
        <v>56519066</v>
      </c>
      <c r="FQ16" s="66">
        <v>-267560</v>
      </c>
      <c r="FR16" s="66">
        <v>56251506</v>
      </c>
      <c r="FS16" s="66">
        <v>0</v>
      </c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66"/>
      <c r="LE16" s="66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</row>
    <row r="17" spans="1:337" x14ac:dyDescent="0.25">
      <c r="A17" s="72">
        <v>201812</v>
      </c>
      <c r="B17" s="72">
        <v>63031</v>
      </c>
      <c r="C17" s="73" t="s">
        <v>591</v>
      </c>
      <c r="D17" s="66">
        <v>51073</v>
      </c>
      <c r="E17" s="66"/>
      <c r="F17" s="66">
        <v>51073</v>
      </c>
      <c r="G17" s="66"/>
      <c r="H17" s="66">
        <v>-4200</v>
      </c>
      <c r="I17" s="66"/>
      <c r="J17" s="66"/>
      <c r="K17" s="66">
        <v>-45454</v>
      </c>
      <c r="L17" s="66">
        <v>11285</v>
      </c>
      <c r="M17" s="66">
        <v>-369</v>
      </c>
      <c r="N17" s="66">
        <v>-38738</v>
      </c>
      <c r="O17" s="66"/>
      <c r="P17" s="66">
        <v>-97705</v>
      </c>
      <c r="Q17" s="66"/>
      <c r="R17" s="66">
        <v>-97705</v>
      </c>
      <c r="S17" s="66">
        <v>94239</v>
      </c>
      <c r="T17" s="66"/>
      <c r="U17" s="66">
        <v>94239</v>
      </c>
      <c r="V17" s="66"/>
      <c r="W17" s="66"/>
      <c r="X17" s="66"/>
      <c r="Y17" s="66">
        <v>-2717</v>
      </c>
      <c r="Z17" s="66"/>
      <c r="AA17" s="66"/>
      <c r="AB17" s="66">
        <v>-2717</v>
      </c>
      <c r="AC17" s="66"/>
      <c r="AD17" s="66">
        <v>6152</v>
      </c>
      <c r="AE17" s="66"/>
      <c r="AF17" s="66"/>
      <c r="AG17" s="66"/>
      <c r="AH17" s="66"/>
      <c r="AI17" s="66"/>
      <c r="AJ17" s="66">
        <v>6152</v>
      </c>
      <c r="AK17" s="66">
        <v>-1377</v>
      </c>
      <c r="AL17" s="66">
        <v>4775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>
        <v>145237</v>
      </c>
      <c r="BK17" s="66"/>
      <c r="BL17" s="66">
        <v>145237</v>
      </c>
      <c r="BM17" s="66"/>
      <c r="BN17" s="66"/>
      <c r="BO17" s="66">
        <v>834675</v>
      </c>
      <c r="BP17" s="66"/>
      <c r="BQ17" s="66"/>
      <c r="BR17" s="66">
        <v>1337</v>
      </c>
      <c r="BS17" s="66">
        <v>836012</v>
      </c>
      <c r="BT17" s="66">
        <v>981249</v>
      </c>
      <c r="BU17" s="66"/>
      <c r="BV17" s="66"/>
      <c r="BW17" s="66"/>
      <c r="BX17" s="66"/>
      <c r="BY17" s="66"/>
      <c r="BZ17" s="66">
        <v>10932</v>
      </c>
      <c r="CA17" s="66"/>
      <c r="CB17" s="66">
        <v>10454</v>
      </c>
      <c r="CC17" s="66">
        <v>21386</v>
      </c>
      <c r="CD17" s="66">
        <v>12496</v>
      </c>
      <c r="CE17" s="66"/>
      <c r="CF17" s="66">
        <v>732</v>
      </c>
      <c r="CG17" s="66"/>
      <c r="CH17" s="66">
        <v>13228</v>
      </c>
      <c r="CI17" s="66">
        <v>2616</v>
      </c>
      <c r="CJ17" s="66"/>
      <c r="CK17" s="66">
        <v>2616</v>
      </c>
      <c r="CL17" s="66">
        <v>1018479</v>
      </c>
      <c r="CM17" s="66">
        <v>125000</v>
      </c>
      <c r="CN17" s="66"/>
      <c r="CO17" s="66"/>
      <c r="CP17" s="66"/>
      <c r="CQ17" s="66">
        <v>2727</v>
      </c>
      <c r="CR17" s="66"/>
      <c r="CS17" s="66">
        <v>127727</v>
      </c>
      <c r="CT17" s="66"/>
      <c r="CU17" s="66"/>
      <c r="CV17" s="66"/>
      <c r="CW17" s="66"/>
      <c r="CX17" s="66">
        <v>803667</v>
      </c>
      <c r="CY17" s="66"/>
      <c r="CZ17" s="66"/>
      <c r="DA17" s="66">
        <v>803667</v>
      </c>
      <c r="DB17" s="66"/>
      <c r="DC17" s="66"/>
      <c r="DD17" s="66"/>
      <c r="DE17" s="66"/>
      <c r="DF17" s="66">
        <v>803667</v>
      </c>
      <c r="DG17" s="66"/>
      <c r="DH17" s="66"/>
      <c r="DI17" s="66"/>
      <c r="DJ17" s="66">
        <v>1</v>
      </c>
      <c r="DK17" s="66"/>
      <c r="DL17" s="66"/>
      <c r="DM17" s="66">
        <v>77920</v>
      </c>
      <c r="DN17" s="66"/>
      <c r="DO17" s="66">
        <v>9164</v>
      </c>
      <c r="DP17" s="66">
        <v>87085</v>
      </c>
      <c r="DQ17" s="66">
        <v>0</v>
      </c>
      <c r="DR17" s="66">
        <v>1018479</v>
      </c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>
        <v>803667</v>
      </c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>
        <v>897900</v>
      </c>
      <c r="FB17" s="66"/>
      <c r="FC17" s="66">
        <v>897900</v>
      </c>
      <c r="FD17" s="66"/>
      <c r="FE17" s="66"/>
      <c r="FF17" s="66">
        <v>897900</v>
      </c>
      <c r="FG17" s="66">
        <v>51100</v>
      </c>
      <c r="FH17" s="66">
        <v>-44000</v>
      </c>
      <c r="FI17" s="66">
        <v>-97700</v>
      </c>
      <c r="FJ17" s="66">
        <v>-2600</v>
      </c>
      <c r="FK17" s="66">
        <v>1100</v>
      </c>
      <c r="FL17" s="66">
        <v>-2100</v>
      </c>
      <c r="FM17" s="66">
        <v>803700</v>
      </c>
      <c r="FN17" s="66"/>
      <c r="FO17" s="66"/>
      <c r="FP17" s="66">
        <v>803700</v>
      </c>
      <c r="FQ17" s="66"/>
      <c r="FR17" s="66">
        <v>803700</v>
      </c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  <c r="IX17" s="66"/>
      <c r="IY17" s="66"/>
      <c r="IZ17" s="66"/>
      <c r="JA17" s="66"/>
      <c r="JB17" s="66"/>
      <c r="JC17" s="66"/>
      <c r="JD17" s="66"/>
      <c r="JE17" s="66"/>
      <c r="JF17" s="66"/>
      <c r="JG17" s="66"/>
      <c r="JH17" s="66"/>
      <c r="JI17" s="66"/>
      <c r="JJ17" s="66"/>
      <c r="JK17" s="66"/>
      <c r="JL17" s="66"/>
      <c r="JM17" s="66"/>
      <c r="JN17" s="66"/>
      <c r="JO17" s="66"/>
      <c r="JP17" s="66"/>
      <c r="JQ17" s="66"/>
      <c r="JR17" s="66"/>
      <c r="JS17" s="66"/>
      <c r="JT17" s="66"/>
      <c r="JU17" s="66"/>
      <c r="JV17" s="66"/>
      <c r="JW17" s="66"/>
      <c r="JX17" s="66"/>
      <c r="JY17" s="66"/>
      <c r="JZ17" s="66"/>
      <c r="KA17" s="66"/>
      <c r="KB17" s="66"/>
      <c r="KC17" s="66"/>
      <c r="KD17" s="66"/>
      <c r="KE17" s="66"/>
      <c r="KF17" s="66"/>
      <c r="KG17" s="66"/>
      <c r="KH17" s="66"/>
      <c r="KI17" s="66"/>
      <c r="KJ17" s="66"/>
      <c r="KK17" s="66"/>
      <c r="KL17" s="66"/>
      <c r="KM17" s="66"/>
      <c r="KN17" s="66"/>
      <c r="KO17" s="66"/>
      <c r="KP17" s="66"/>
      <c r="KQ17" s="66"/>
      <c r="KR17" s="66"/>
      <c r="KS17" s="66"/>
      <c r="KT17" s="66"/>
      <c r="KU17" s="66"/>
      <c r="KV17" s="66"/>
      <c r="KW17" s="66"/>
      <c r="KX17" s="66"/>
      <c r="KY17" s="66"/>
      <c r="KZ17" s="66"/>
      <c r="LA17" s="66"/>
      <c r="LB17" s="66"/>
      <c r="LC17" s="66"/>
      <c r="LD17" s="66"/>
      <c r="LE17" s="66"/>
      <c r="LF17" s="65"/>
      <c r="LG17" s="65"/>
      <c r="LH17" s="65"/>
      <c r="LI17" s="65"/>
      <c r="LJ17" s="65"/>
      <c r="LK17" s="65"/>
      <c r="LL17" s="65"/>
      <c r="LM17" s="65"/>
      <c r="LN17" s="65"/>
      <c r="LO17" s="65"/>
      <c r="LP17" s="65"/>
      <c r="LQ17" s="65"/>
      <c r="LR17" s="65"/>
      <c r="LS17" s="65"/>
      <c r="LT17" s="65"/>
      <c r="LU17" s="65"/>
      <c r="LV17" s="65"/>
      <c r="LW17" s="65"/>
      <c r="LX17" s="65"/>
      <c r="LY17" s="65"/>
    </row>
    <row r="18" spans="1:337" x14ac:dyDescent="0.25">
      <c r="A18" s="72">
        <v>201812</v>
      </c>
      <c r="B18" s="72">
        <v>62983</v>
      </c>
      <c r="C18" s="73" t="s">
        <v>1155</v>
      </c>
      <c r="D18" s="66">
        <v>20025002</v>
      </c>
      <c r="E18" s="66">
        <v>-70467</v>
      </c>
      <c r="F18" s="66">
        <v>19954535</v>
      </c>
      <c r="G18" s="66">
        <v>819582</v>
      </c>
      <c r="H18" s="66">
        <v>81647</v>
      </c>
      <c r="I18" s="66">
        <v>32765</v>
      </c>
      <c r="J18" s="66">
        <v>4431496</v>
      </c>
      <c r="K18" s="66">
        <v>-6883374</v>
      </c>
      <c r="L18" s="66">
        <v>-1272468</v>
      </c>
      <c r="M18" s="66">
        <v>-359214</v>
      </c>
      <c r="N18" s="66">
        <v>-3149566</v>
      </c>
      <c r="O18" s="66">
        <v>770436</v>
      </c>
      <c r="P18" s="66">
        <v>-14332275</v>
      </c>
      <c r="Q18" s="66">
        <v>23768</v>
      </c>
      <c r="R18" s="66">
        <v>-14308507</v>
      </c>
      <c r="S18" s="66">
        <v>-2027349</v>
      </c>
      <c r="T18" s="66">
        <v>-508</v>
      </c>
      <c r="U18" s="66">
        <v>-2027857</v>
      </c>
      <c r="V18" s="66">
        <v>461818</v>
      </c>
      <c r="W18" s="66">
        <v>-347566</v>
      </c>
      <c r="X18" s="66">
        <v>-96540</v>
      </c>
      <c r="Y18" s="66">
        <v>-544982</v>
      </c>
      <c r="Z18" s="66">
        <v>7728</v>
      </c>
      <c r="AA18" s="66">
        <v>0</v>
      </c>
      <c r="AB18" s="66">
        <v>-633794</v>
      </c>
      <c r="AC18" s="66">
        <v>50970</v>
      </c>
      <c r="AD18" s="66">
        <v>770469</v>
      </c>
      <c r="AE18" s="66">
        <v>39987</v>
      </c>
      <c r="AF18" s="66">
        <v>-66858</v>
      </c>
      <c r="AG18" s="66">
        <v>5547</v>
      </c>
      <c r="AH18" s="66">
        <v>-115932</v>
      </c>
      <c r="AI18" s="66">
        <v>0</v>
      </c>
      <c r="AJ18" s="66">
        <v>633213</v>
      </c>
      <c r="AK18" s="66">
        <v>-147053</v>
      </c>
      <c r="AL18" s="66">
        <v>486160</v>
      </c>
      <c r="AM18" s="66">
        <v>91701</v>
      </c>
      <c r="AN18" s="66">
        <v>0</v>
      </c>
      <c r="AO18" s="66">
        <v>1606</v>
      </c>
      <c r="AP18" s="66">
        <v>129</v>
      </c>
      <c r="AQ18" s="66">
        <v>0</v>
      </c>
      <c r="AR18" s="66">
        <v>93436</v>
      </c>
      <c r="AS18" s="66">
        <v>-1209</v>
      </c>
      <c r="AT18" s="66">
        <v>-143668</v>
      </c>
      <c r="AU18" s="66">
        <v>0</v>
      </c>
      <c r="AV18" s="66">
        <v>85943</v>
      </c>
      <c r="AW18" s="66">
        <v>8339</v>
      </c>
      <c r="AX18" s="66">
        <v>0</v>
      </c>
      <c r="AY18" s="66">
        <v>-49386</v>
      </c>
      <c r="AZ18" s="66">
        <v>237</v>
      </c>
      <c r="BA18" s="66">
        <v>-16787</v>
      </c>
      <c r="BB18" s="66">
        <v>0</v>
      </c>
      <c r="BC18" s="66">
        <v>0</v>
      </c>
      <c r="BD18" s="66">
        <v>-16787</v>
      </c>
      <c r="BE18" s="66">
        <v>13696</v>
      </c>
      <c r="BF18" s="66">
        <v>39987</v>
      </c>
      <c r="BG18" s="66">
        <v>18064</v>
      </c>
      <c r="BH18" s="66">
        <v>114141</v>
      </c>
      <c r="BI18" s="66">
        <v>325121</v>
      </c>
      <c r="BJ18" s="66">
        <v>7266458</v>
      </c>
      <c r="BK18" s="66">
        <v>2609397</v>
      </c>
      <c r="BL18" s="66">
        <v>10355006</v>
      </c>
      <c r="BM18" s="66">
        <v>7563696</v>
      </c>
      <c r="BN18" s="66">
        <v>22541124</v>
      </c>
      <c r="BO18" s="66">
        <v>70415801</v>
      </c>
      <c r="BP18" s="66">
        <v>0</v>
      </c>
      <c r="BQ18" s="66">
        <v>0</v>
      </c>
      <c r="BR18" s="66">
        <v>10866884</v>
      </c>
      <c r="BS18" s="66">
        <v>111387505</v>
      </c>
      <c r="BT18" s="66">
        <v>122067632</v>
      </c>
      <c r="BU18" s="66">
        <v>81051187</v>
      </c>
      <c r="BV18" s="66">
        <v>0</v>
      </c>
      <c r="BW18" s="66">
        <v>3708</v>
      </c>
      <c r="BX18" s="66">
        <v>529610</v>
      </c>
      <c r="BY18" s="66">
        <v>529610</v>
      </c>
      <c r="BZ18" s="66">
        <v>473280</v>
      </c>
      <c r="CA18" s="66">
        <v>-177210</v>
      </c>
      <c r="CB18" s="66">
        <v>7013458</v>
      </c>
      <c r="CC18" s="66">
        <v>7842846</v>
      </c>
      <c r="CD18" s="66">
        <v>0</v>
      </c>
      <c r="CE18" s="66">
        <v>0</v>
      </c>
      <c r="CF18" s="66">
        <v>4232436</v>
      </c>
      <c r="CG18" s="66">
        <v>-1</v>
      </c>
      <c r="CH18" s="66">
        <v>4232435</v>
      </c>
      <c r="CI18" s="66">
        <v>717984</v>
      </c>
      <c r="CJ18" s="66">
        <v>344533</v>
      </c>
      <c r="CK18" s="66">
        <v>1062517</v>
      </c>
      <c r="CL18" s="66">
        <v>216370967</v>
      </c>
      <c r="CM18" s="66">
        <v>600000</v>
      </c>
      <c r="CN18" s="66">
        <v>0</v>
      </c>
      <c r="CO18" s="66">
        <v>546501</v>
      </c>
      <c r="CP18" s="66">
        <v>546501</v>
      </c>
      <c r="CQ18" s="66">
        <v>3554629</v>
      </c>
      <c r="CR18" s="66">
        <v>0</v>
      </c>
      <c r="CS18" s="66">
        <v>4701130</v>
      </c>
      <c r="CT18" s="66">
        <v>3341253</v>
      </c>
      <c r="CU18" s="66">
        <v>3825774</v>
      </c>
      <c r="CV18" s="66">
        <v>15678</v>
      </c>
      <c r="CW18" s="66">
        <v>82070699</v>
      </c>
      <c r="CX18" s="66">
        <v>89152688</v>
      </c>
      <c r="CY18" s="66">
        <v>81019859</v>
      </c>
      <c r="CZ18" s="66">
        <v>81047301</v>
      </c>
      <c r="DA18" s="66">
        <v>170199989</v>
      </c>
      <c r="DB18" s="66">
        <v>3022949</v>
      </c>
      <c r="DC18" s="66">
        <v>1168879</v>
      </c>
      <c r="DD18" s="66">
        <v>7941</v>
      </c>
      <c r="DE18" s="66">
        <v>4792</v>
      </c>
      <c r="DF18" s="66">
        <v>174420228</v>
      </c>
      <c r="DG18" s="66">
        <v>553880</v>
      </c>
      <c r="DH18" s="66">
        <v>0</v>
      </c>
      <c r="DI18" s="66">
        <v>553880</v>
      </c>
      <c r="DJ18" s="66">
        <v>83322</v>
      </c>
      <c r="DK18" s="66">
        <v>0</v>
      </c>
      <c r="DL18" s="66">
        <v>18394319</v>
      </c>
      <c r="DM18" s="66">
        <v>203196</v>
      </c>
      <c r="DN18" s="66">
        <v>64779</v>
      </c>
      <c r="DO18" s="66">
        <v>11165013</v>
      </c>
      <c r="DP18" s="66">
        <v>32398779</v>
      </c>
      <c r="DQ18" s="66">
        <v>471176</v>
      </c>
      <c r="DR18" s="66">
        <v>216370967</v>
      </c>
      <c r="DS18" s="66">
        <v>209</v>
      </c>
      <c r="DT18" s="66">
        <v>96077</v>
      </c>
      <c r="DU18" s="66">
        <v>479151</v>
      </c>
      <c r="DV18" s="66">
        <v>0</v>
      </c>
      <c r="DW18" s="66">
        <v>0</v>
      </c>
      <c r="DX18" s="66">
        <v>0</v>
      </c>
      <c r="DY18" s="66">
        <v>0</v>
      </c>
      <c r="DZ18" s="66"/>
      <c r="EA18" s="66">
        <v>3708</v>
      </c>
      <c r="EB18" s="66">
        <v>0</v>
      </c>
      <c r="EC18" s="66">
        <v>0</v>
      </c>
      <c r="ED18" s="66">
        <v>0</v>
      </c>
      <c r="EE18" s="66">
        <v>0</v>
      </c>
      <c r="EF18" s="66">
        <v>0</v>
      </c>
      <c r="EG18" s="66">
        <v>0</v>
      </c>
      <c r="EH18" s="66">
        <v>0</v>
      </c>
      <c r="EI18" s="66">
        <v>0</v>
      </c>
      <c r="EJ18" s="66">
        <v>0</v>
      </c>
      <c r="EK18" s="66">
        <v>0</v>
      </c>
      <c r="EL18" s="66">
        <v>0</v>
      </c>
      <c r="EM18" s="66"/>
      <c r="EN18" s="66">
        <v>484521</v>
      </c>
      <c r="EO18" s="66"/>
      <c r="EP18" s="66">
        <v>478447</v>
      </c>
      <c r="EQ18" s="66">
        <v>6386336</v>
      </c>
      <c r="ER18" s="66">
        <v>217206</v>
      </c>
      <c r="ES18" s="66">
        <v>27442</v>
      </c>
      <c r="ET18" s="66">
        <v>0</v>
      </c>
      <c r="EU18" s="66">
        <v>0</v>
      </c>
      <c r="EV18" s="66">
        <v>0</v>
      </c>
      <c r="EW18" s="66">
        <v>0</v>
      </c>
      <c r="EX18" s="66">
        <v>0</v>
      </c>
      <c r="EY18" s="66">
        <v>18121</v>
      </c>
      <c r="EZ18" s="66">
        <v>2470029</v>
      </c>
      <c r="FA18" s="66">
        <v>167832191</v>
      </c>
      <c r="FB18" s="66">
        <v>3484935</v>
      </c>
      <c r="FC18" s="66">
        <v>171317126</v>
      </c>
      <c r="FD18" s="66">
        <v>-8168954</v>
      </c>
      <c r="FE18" s="66">
        <v>-14868889</v>
      </c>
      <c r="FF18" s="66">
        <v>148279283</v>
      </c>
      <c r="FG18" s="66">
        <v>20936389</v>
      </c>
      <c r="FH18" s="66">
        <v>-1526285</v>
      </c>
      <c r="FI18" s="66">
        <v>-15110564</v>
      </c>
      <c r="FJ18" s="66">
        <v>-1016085</v>
      </c>
      <c r="FK18" s="66">
        <v>488192</v>
      </c>
      <c r="FL18" s="66">
        <v>528938</v>
      </c>
      <c r="FM18" s="66">
        <v>152579868</v>
      </c>
      <c r="FN18" s="66">
        <v>13885090</v>
      </c>
      <c r="FO18" s="66">
        <v>6386336</v>
      </c>
      <c r="FP18" s="66">
        <v>173222937</v>
      </c>
      <c r="FQ18" s="66">
        <v>-3022949</v>
      </c>
      <c r="FR18" s="66">
        <v>170199989</v>
      </c>
      <c r="FS18" s="66">
        <v>371644</v>
      </c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  <c r="IX18" s="66"/>
      <c r="IY18" s="66"/>
      <c r="IZ18" s="66"/>
      <c r="JA18" s="66"/>
      <c r="JB18" s="66"/>
      <c r="JC18" s="66"/>
      <c r="JD18" s="66"/>
      <c r="JE18" s="66"/>
      <c r="JF18" s="66"/>
      <c r="JG18" s="66"/>
      <c r="JH18" s="66"/>
      <c r="JI18" s="66"/>
      <c r="JJ18" s="66"/>
      <c r="JK18" s="66"/>
      <c r="JL18" s="66"/>
      <c r="JM18" s="66"/>
      <c r="JN18" s="66"/>
      <c r="JO18" s="66"/>
      <c r="JP18" s="66"/>
      <c r="JQ18" s="66"/>
      <c r="JR18" s="66"/>
      <c r="JS18" s="66"/>
      <c r="JT18" s="66"/>
      <c r="JU18" s="66"/>
      <c r="JV18" s="66"/>
      <c r="JW18" s="66"/>
      <c r="JX18" s="66"/>
      <c r="JY18" s="66"/>
      <c r="JZ18" s="66"/>
      <c r="KA18" s="66"/>
      <c r="KB18" s="66"/>
      <c r="KC18" s="66"/>
      <c r="KD18" s="66"/>
      <c r="KE18" s="66"/>
      <c r="KF18" s="66"/>
      <c r="KG18" s="66"/>
      <c r="KH18" s="66"/>
      <c r="KI18" s="66"/>
      <c r="KJ18" s="66"/>
      <c r="KK18" s="66"/>
      <c r="KL18" s="66"/>
      <c r="KM18" s="66"/>
      <c r="KN18" s="66"/>
      <c r="KO18" s="66"/>
      <c r="KP18" s="66"/>
      <c r="KQ18" s="66"/>
      <c r="KR18" s="66"/>
      <c r="KS18" s="66"/>
      <c r="KT18" s="66"/>
      <c r="KU18" s="66"/>
      <c r="KV18" s="66"/>
      <c r="KW18" s="66"/>
      <c r="KX18" s="66"/>
      <c r="KY18" s="66"/>
      <c r="KZ18" s="66"/>
      <c r="LA18" s="66"/>
      <c r="LB18" s="66"/>
      <c r="LC18" s="66"/>
      <c r="LD18" s="66"/>
      <c r="LE18" s="66"/>
      <c r="LF18" s="65"/>
      <c r="LG18" s="65"/>
      <c r="LH18" s="65"/>
      <c r="LI18" s="65"/>
      <c r="LJ18" s="65"/>
      <c r="LK18" s="65"/>
      <c r="LL18" s="65"/>
      <c r="LM18" s="65"/>
      <c r="LN18" s="65"/>
      <c r="LO18" s="65"/>
      <c r="LP18" s="65"/>
      <c r="LQ18" s="65"/>
      <c r="LR18" s="65"/>
      <c r="LS18" s="65"/>
      <c r="LT18" s="65"/>
      <c r="LU18" s="65"/>
      <c r="LV18" s="65"/>
      <c r="LW18" s="65"/>
      <c r="LX18" s="65"/>
      <c r="LY18" s="65"/>
    </row>
    <row r="19" spans="1:337" x14ac:dyDescent="0.25">
      <c r="A19" s="60"/>
      <c r="B19" s="60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</row>
    <row r="20" spans="1:337" x14ac:dyDescent="0.25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</row>
    <row r="21" spans="1:337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</row>
    <row r="22" spans="1:337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</row>
    <row r="23" spans="1:337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</row>
  </sheetData>
  <sheetProtection algorithmName="SHA-512" hashValue="HkPQa5SqfBZm5jEx+xoOfg1MzLcV/t7FPU5dw30CcWaIz92oaoWpLXYE5EZbdjgnPDsY50Ir7Q7+vY3KatyltA==" saltValue="p4nS2cMHy7rqOMNC6QNZYQ==" spinCount="100000" sheet="1" objects="1" scenarios="1"/>
  <sortState ref="A2:LY23">
    <sortCondition ref="C2:C23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P14"/>
  <sheetViews>
    <sheetView workbookViewId="0">
      <pane xSplit="3" ySplit="1" topLeftCell="FL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58.85546875" customWidth="1"/>
    <col min="4" max="4" width="19.42578125" bestFit="1" customWidth="1"/>
    <col min="5" max="5" width="16.7109375" bestFit="1" customWidth="1"/>
    <col min="6" max="6" width="19.42578125" bestFit="1" customWidth="1"/>
    <col min="7" max="7" width="19.140625" bestFit="1" customWidth="1"/>
    <col min="8" max="8" width="19.7109375" bestFit="1" customWidth="1"/>
    <col min="9" max="9" width="20.42578125" bestFit="1" customWidth="1"/>
    <col min="10" max="10" width="21.42578125" bestFit="1" customWidth="1"/>
    <col min="11" max="11" width="19.7109375" bestFit="1" customWidth="1"/>
    <col min="12" max="12" width="18.28515625" bestFit="1" customWidth="1"/>
    <col min="13" max="13" width="21.42578125" bestFit="1" customWidth="1"/>
    <col min="14" max="14" width="19.7109375" bestFit="1" customWidth="1"/>
    <col min="15" max="15" width="21.42578125" bestFit="1" customWidth="1"/>
    <col min="16" max="18" width="20.42578125" bestFit="1" customWidth="1"/>
    <col min="19" max="19" width="19.85546875" bestFit="1" customWidth="1"/>
    <col min="20" max="20" width="20.42578125" bestFit="1" customWidth="1"/>
    <col min="21" max="21" width="19.85546875" bestFit="1" customWidth="1"/>
    <col min="22" max="22" width="20.42578125" bestFit="1" customWidth="1"/>
    <col min="23" max="23" width="18.28515625" bestFit="1" customWidth="1"/>
    <col min="24" max="24" width="20.42578125" bestFit="1" customWidth="1"/>
    <col min="25" max="25" width="19.42578125" bestFit="1" customWidth="1"/>
    <col min="26" max="26" width="14.140625" bestFit="1" customWidth="1"/>
    <col min="27" max="27" width="15.7109375" bestFit="1" customWidth="1"/>
    <col min="28" max="28" width="17.140625" bestFit="1" customWidth="1"/>
    <col min="29" max="29" width="19.85546875" bestFit="1" customWidth="1"/>
    <col min="30" max="30" width="19.7109375" bestFit="1" customWidth="1"/>
    <col min="31" max="31" width="19.42578125" bestFit="1" customWidth="1"/>
    <col min="32" max="32" width="21.42578125" bestFit="1" customWidth="1"/>
    <col min="33" max="33" width="20.42578125" bestFit="1" customWidth="1"/>
    <col min="34" max="34" width="14" bestFit="1" customWidth="1"/>
    <col min="35" max="36" width="20.42578125" bestFit="1" customWidth="1"/>
    <col min="37" max="37" width="18.28515625" bestFit="1" customWidth="1"/>
    <col min="38" max="39" width="20.42578125" bestFit="1" customWidth="1"/>
    <col min="40" max="40" width="16.28515625" bestFit="1" customWidth="1"/>
    <col min="41" max="41" width="20.42578125" bestFit="1" customWidth="1"/>
    <col min="42" max="42" width="16.7109375" bestFit="1" customWidth="1"/>
    <col min="43" max="43" width="19.42578125" bestFit="1" customWidth="1"/>
    <col min="44" max="44" width="20.42578125" bestFit="1" customWidth="1"/>
    <col min="45" max="45" width="19.42578125" bestFit="1" customWidth="1"/>
    <col min="46" max="46" width="20.42578125" bestFit="1" customWidth="1"/>
    <col min="47" max="47" width="15.42578125" bestFit="1" customWidth="1"/>
    <col min="48" max="48" width="16.42578125" bestFit="1" customWidth="1"/>
    <col min="49" max="49" width="18.5703125" bestFit="1" customWidth="1"/>
    <col min="50" max="51" width="19.42578125" bestFit="1" customWidth="1"/>
    <col min="52" max="52" width="17.85546875" bestFit="1" customWidth="1"/>
    <col min="53" max="53" width="16.7109375" bestFit="1" customWidth="1"/>
    <col min="54" max="54" width="19.42578125" bestFit="1" customWidth="1"/>
    <col min="55" max="55" width="14.5703125" bestFit="1" customWidth="1"/>
    <col min="56" max="56" width="15.7109375" bestFit="1" customWidth="1"/>
    <col min="57" max="57" width="15.42578125" bestFit="1" customWidth="1"/>
    <col min="58" max="58" width="19.42578125" bestFit="1" customWidth="1"/>
    <col min="59" max="59" width="16.7109375" bestFit="1" customWidth="1"/>
    <col min="60" max="60" width="19.140625" bestFit="1" customWidth="1"/>
    <col min="61" max="61" width="21.140625" bestFit="1" customWidth="1"/>
    <col min="62" max="62" width="21" bestFit="1" customWidth="1"/>
    <col min="63" max="63" width="21.140625" bestFit="1" customWidth="1"/>
    <col min="64" max="64" width="21" bestFit="1" customWidth="1"/>
    <col min="65" max="66" width="20.140625" bestFit="1" customWidth="1"/>
    <col min="67" max="67" width="20" bestFit="1" customWidth="1"/>
    <col min="68" max="69" width="19.140625" bestFit="1" customWidth="1"/>
    <col min="70" max="70" width="20.140625" bestFit="1" customWidth="1"/>
    <col min="71" max="71" width="21.140625" bestFit="1" customWidth="1"/>
    <col min="72" max="72" width="21" bestFit="1" customWidth="1"/>
    <col min="73" max="73" width="21.42578125" bestFit="1" customWidth="1"/>
    <col min="74" max="74" width="18.5703125" bestFit="1" customWidth="1"/>
    <col min="75" max="75" width="20.140625" bestFit="1" customWidth="1"/>
    <col min="76" max="76" width="17.5703125" bestFit="1" customWidth="1"/>
    <col min="77" max="77" width="17.85546875" bestFit="1" customWidth="1"/>
    <col min="78" max="78" width="19.140625" bestFit="1" customWidth="1"/>
    <col min="79" max="79" width="19.42578125" bestFit="1" customWidth="1"/>
    <col min="80" max="81" width="19.140625" bestFit="1" customWidth="1"/>
    <col min="82" max="83" width="19" bestFit="1" customWidth="1"/>
    <col min="84" max="84" width="17.5703125" bestFit="1" customWidth="1"/>
    <col min="85" max="85" width="19.42578125" bestFit="1" customWidth="1"/>
    <col min="86" max="86" width="19" bestFit="1" customWidth="1"/>
    <col min="87" max="87" width="17.85546875" bestFit="1" customWidth="1"/>
    <col min="88" max="88" width="19.42578125" bestFit="1" customWidth="1"/>
    <col min="89" max="89" width="21.140625" bestFit="1" customWidth="1"/>
    <col min="90" max="90" width="21" bestFit="1" customWidth="1"/>
    <col min="91" max="93" width="19.42578125" bestFit="1" customWidth="1"/>
    <col min="94" max="96" width="20.140625" bestFit="1" customWidth="1"/>
    <col min="97" max="97" width="20" bestFit="1" customWidth="1"/>
    <col min="98" max="98" width="20.140625" bestFit="1" customWidth="1"/>
    <col min="99" max="99" width="19" bestFit="1" customWidth="1"/>
    <col min="100" max="104" width="20.140625" bestFit="1" customWidth="1"/>
    <col min="105" max="105" width="20" bestFit="1" customWidth="1"/>
    <col min="106" max="106" width="20.140625" bestFit="1" customWidth="1"/>
    <col min="107" max="107" width="20.42578125" bestFit="1" customWidth="1"/>
    <col min="108" max="108" width="13" bestFit="1" customWidth="1"/>
    <col min="109" max="109" width="20.140625" bestFit="1" customWidth="1"/>
    <col min="110" max="110" width="20" bestFit="1" customWidth="1"/>
    <col min="111" max="112" width="20.140625" bestFit="1" customWidth="1"/>
    <col min="113" max="113" width="16.28515625" bestFit="1" customWidth="1"/>
    <col min="114" max="114" width="15.28515625" bestFit="1" customWidth="1"/>
    <col min="115" max="115" width="19.140625" bestFit="1" customWidth="1"/>
    <col min="116" max="116" width="19" bestFit="1" customWidth="1"/>
    <col min="117" max="118" width="19.140625" bestFit="1" customWidth="1"/>
    <col min="119" max="119" width="20.140625" bestFit="1" customWidth="1"/>
    <col min="120" max="120" width="20" bestFit="1" customWidth="1"/>
    <col min="121" max="121" width="21.140625" bestFit="1" customWidth="1"/>
    <col min="122" max="122" width="21" bestFit="1" customWidth="1"/>
    <col min="123" max="123" width="19.42578125" bestFit="1" customWidth="1"/>
    <col min="124" max="124" width="20.42578125" bestFit="1" customWidth="1"/>
    <col min="125" max="125" width="17.5703125" bestFit="1" customWidth="1"/>
    <col min="126" max="126" width="19.140625" bestFit="1" customWidth="1"/>
    <col min="127" max="127" width="14.28515625" bestFit="1" customWidth="1"/>
    <col min="128" max="128" width="19.140625" bestFit="1" customWidth="1"/>
    <col min="129" max="129" width="15.5703125" bestFit="1" customWidth="1"/>
    <col min="130" max="130" width="15" bestFit="1" customWidth="1"/>
    <col min="131" max="131" width="19.42578125" bestFit="1" customWidth="1"/>
    <col min="132" max="132" width="16.7109375" bestFit="1" customWidth="1"/>
    <col min="133" max="133" width="13.85546875" bestFit="1" customWidth="1"/>
    <col min="134" max="134" width="17.5703125" bestFit="1" customWidth="1"/>
    <col min="135" max="135" width="15.7109375" bestFit="1" customWidth="1"/>
    <col min="136" max="136" width="16.28515625" bestFit="1" customWidth="1"/>
    <col min="137" max="137" width="14" bestFit="1" customWidth="1"/>
    <col min="138" max="138" width="14.42578125" bestFit="1" customWidth="1"/>
    <col min="139" max="139" width="15" bestFit="1" customWidth="1"/>
    <col min="140" max="140" width="15.7109375" bestFit="1" customWidth="1"/>
    <col min="141" max="141" width="19.140625" bestFit="1" customWidth="1"/>
    <col min="142" max="142" width="16.42578125" bestFit="1" customWidth="1"/>
    <col min="143" max="143" width="19.42578125" bestFit="1" customWidth="1"/>
    <col min="144" max="144" width="19.140625" bestFit="1" customWidth="1"/>
    <col min="145" max="145" width="14" bestFit="1" customWidth="1"/>
    <col min="146" max="147" width="20.140625" bestFit="1" customWidth="1"/>
    <col min="148" max="148" width="19.42578125" bestFit="1" customWidth="1"/>
    <col min="149" max="149" width="15.42578125" bestFit="1" customWidth="1"/>
    <col min="150" max="150" width="13.85546875" bestFit="1" customWidth="1"/>
    <col min="151" max="151" width="19.42578125" bestFit="1" customWidth="1"/>
    <col min="152" max="152" width="15.5703125" bestFit="1" customWidth="1"/>
    <col min="153" max="153" width="17.85546875" bestFit="1" customWidth="1"/>
    <col min="154" max="154" width="15.7109375" bestFit="1" customWidth="1"/>
    <col min="155" max="155" width="14.5703125" bestFit="1" customWidth="1"/>
    <col min="156" max="156" width="13" bestFit="1" customWidth="1"/>
    <col min="157" max="157" width="20.42578125" bestFit="1" customWidth="1"/>
    <col min="158" max="158" width="19.42578125" bestFit="1" customWidth="1"/>
    <col min="159" max="159" width="20.42578125" bestFit="1" customWidth="1"/>
    <col min="160" max="160" width="20.7109375" bestFit="1" customWidth="1"/>
    <col min="161" max="161" width="20.140625" bestFit="1" customWidth="1"/>
    <col min="162" max="162" width="20.5703125" bestFit="1" customWidth="1"/>
    <col min="163" max="163" width="19.42578125" bestFit="1" customWidth="1"/>
    <col min="164" max="166" width="20.5703125" bestFit="1" customWidth="1"/>
    <col min="167" max="167" width="19.5703125" bestFit="1" customWidth="1"/>
    <col min="168" max="168" width="20.5703125" bestFit="1" customWidth="1"/>
    <col min="169" max="169" width="20.42578125" bestFit="1" customWidth="1"/>
    <col min="170" max="170" width="20.28515625" bestFit="1" customWidth="1"/>
    <col min="171" max="171" width="20.5703125" bestFit="1" customWidth="1"/>
    <col min="172" max="172" width="20.42578125" bestFit="1" customWidth="1"/>
    <col min="173" max="173" width="20.140625" bestFit="1" customWidth="1"/>
    <col min="174" max="174" width="20.42578125" bestFit="1" customWidth="1"/>
    <col min="175" max="175" width="18.140625" bestFit="1" customWidth="1"/>
    <col min="176" max="176" width="19" bestFit="1" customWidth="1"/>
    <col min="177" max="177" width="17.42578125" bestFit="1" customWidth="1"/>
    <col min="178" max="178" width="16.28515625" bestFit="1" customWidth="1"/>
    <col min="179" max="179" width="17.42578125" bestFit="1" customWidth="1"/>
    <col min="180" max="180" width="16.28515625" bestFit="1" customWidth="1"/>
    <col min="181" max="182" width="19" bestFit="1" customWidth="1"/>
    <col min="183" max="183" width="16.28515625" bestFit="1" customWidth="1"/>
    <col min="184" max="186" width="17.42578125" bestFit="1" customWidth="1"/>
    <col min="187" max="188" width="19" bestFit="1" customWidth="1"/>
    <col min="189" max="189" width="17.42578125" bestFit="1" customWidth="1"/>
    <col min="190" max="190" width="11.5703125" bestFit="1" customWidth="1"/>
    <col min="191" max="193" width="19" bestFit="1" customWidth="1"/>
    <col min="194" max="194" width="11.5703125" bestFit="1" customWidth="1"/>
    <col min="195" max="196" width="17.42578125" bestFit="1" customWidth="1"/>
    <col min="197" max="197" width="11.5703125" bestFit="1" customWidth="1"/>
    <col min="198" max="199" width="13.7109375" bestFit="1" customWidth="1"/>
    <col min="200" max="200" width="11.5703125" bestFit="1" customWidth="1"/>
    <col min="201" max="202" width="19" bestFit="1" customWidth="1"/>
    <col min="203" max="205" width="17.42578125" bestFit="1" customWidth="1"/>
    <col min="206" max="206" width="15.28515625" bestFit="1" customWidth="1"/>
    <col min="207" max="207" width="16" bestFit="1" customWidth="1"/>
    <col min="208" max="209" width="17" bestFit="1" customWidth="1"/>
    <col min="210" max="210" width="11.5703125" bestFit="1" customWidth="1"/>
    <col min="211" max="211" width="18.140625" bestFit="1" customWidth="1"/>
    <col min="212" max="212" width="17" bestFit="1" customWidth="1"/>
    <col min="213" max="213" width="16" bestFit="1" customWidth="1"/>
    <col min="214" max="214" width="18.140625" bestFit="1" customWidth="1"/>
    <col min="215" max="215" width="11.5703125" bestFit="1" customWidth="1"/>
    <col min="216" max="216" width="18.140625" bestFit="1" customWidth="1"/>
    <col min="217" max="217" width="19.7109375" bestFit="1" customWidth="1"/>
    <col min="218" max="218" width="11.5703125" bestFit="1" customWidth="1"/>
    <col min="219" max="219" width="16" bestFit="1" customWidth="1"/>
    <col min="220" max="220" width="18.140625" bestFit="1" customWidth="1"/>
    <col min="221" max="221" width="11.5703125" bestFit="1" customWidth="1"/>
    <col min="222" max="222" width="16" bestFit="1" customWidth="1"/>
    <col min="223" max="223" width="18.140625" bestFit="1" customWidth="1"/>
    <col min="224" max="225" width="11.5703125" bestFit="1" customWidth="1"/>
    <col min="226" max="227" width="17" bestFit="1" customWidth="1"/>
    <col min="228" max="228" width="14.42578125" bestFit="1" customWidth="1"/>
    <col min="229" max="229" width="16" bestFit="1" customWidth="1"/>
    <col min="230" max="230" width="11.5703125" bestFit="1" customWidth="1"/>
    <col min="231" max="231" width="16" bestFit="1" customWidth="1"/>
    <col min="232" max="233" width="17" bestFit="1" customWidth="1"/>
    <col min="234" max="234" width="18.140625" bestFit="1" customWidth="1"/>
    <col min="235" max="235" width="19.7109375" bestFit="1" customWidth="1"/>
    <col min="236" max="236" width="18.140625" bestFit="1" customWidth="1"/>
    <col min="237" max="239" width="19.7109375" bestFit="1" customWidth="1"/>
    <col min="240" max="240" width="11.5703125" bestFit="1" customWidth="1"/>
    <col min="241" max="241" width="17" bestFit="1" customWidth="1"/>
    <col min="242" max="242" width="11.5703125" bestFit="1" customWidth="1"/>
    <col min="243" max="243" width="19.7109375" bestFit="1" customWidth="1"/>
    <col min="244" max="244" width="15.28515625" bestFit="1" customWidth="1"/>
    <col min="245" max="245" width="19" bestFit="1" customWidth="1"/>
    <col min="246" max="247" width="17.42578125" bestFit="1" customWidth="1"/>
    <col min="248" max="249" width="15.28515625" bestFit="1" customWidth="1"/>
    <col min="250" max="250" width="17.42578125" bestFit="1" customWidth="1"/>
    <col min="251" max="251" width="16.28515625" bestFit="1" customWidth="1"/>
    <col min="252" max="252" width="19" bestFit="1" customWidth="1"/>
    <col min="253" max="253" width="17.42578125" bestFit="1" customWidth="1"/>
    <col min="254" max="254" width="18.140625" bestFit="1" customWidth="1"/>
    <col min="255" max="255" width="19.7109375" bestFit="1" customWidth="1"/>
    <col min="256" max="256" width="18.140625" bestFit="1" customWidth="1"/>
    <col min="257" max="257" width="16" bestFit="1" customWidth="1"/>
    <col min="258" max="258" width="17" bestFit="1" customWidth="1"/>
    <col min="259" max="260" width="19.7109375" bestFit="1" customWidth="1"/>
    <col min="261" max="261" width="11.5703125" bestFit="1" customWidth="1"/>
    <col min="262" max="262" width="17" bestFit="1" customWidth="1"/>
    <col min="263" max="263" width="16" bestFit="1" customWidth="1"/>
    <col min="264" max="265" width="17" bestFit="1" customWidth="1"/>
    <col min="266" max="266" width="13.7109375" bestFit="1" customWidth="1"/>
    <col min="267" max="267" width="18.140625" bestFit="1" customWidth="1"/>
    <col min="268" max="268" width="12.5703125" bestFit="1" customWidth="1"/>
    <col min="269" max="269" width="16.28515625" bestFit="1" customWidth="1"/>
    <col min="270" max="271" width="15.28515625" bestFit="1" customWidth="1"/>
    <col min="272" max="272" width="16.28515625" bestFit="1" customWidth="1"/>
    <col min="273" max="273" width="16" bestFit="1" customWidth="1"/>
    <col min="274" max="275" width="15.28515625" bestFit="1" customWidth="1"/>
    <col min="276" max="276" width="13.710937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0" bestFit="1" customWidth="1"/>
    <col min="286" max="289" width="19" bestFit="1" customWidth="1"/>
    <col min="290" max="290" width="20" bestFit="1" customWidth="1"/>
    <col min="291" max="291" width="19" bestFit="1" customWidth="1"/>
    <col min="292" max="293" width="20" bestFit="1" customWidth="1"/>
    <col min="294" max="295" width="19" bestFit="1" customWidth="1"/>
    <col min="296" max="296" width="15.28515625" bestFit="1" customWidth="1"/>
    <col min="297" max="297" width="20" bestFit="1" customWidth="1"/>
    <col min="298" max="298" width="16.28515625" bestFit="1" customWidth="1"/>
    <col min="299" max="299" width="19" bestFit="1" customWidth="1"/>
    <col min="300" max="300" width="18.140625" bestFit="1" customWidth="1"/>
    <col min="301" max="302" width="17" bestFit="1" customWidth="1"/>
    <col min="303" max="304" width="17.42578125" bestFit="1" customWidth="1"/>
    <col min="305" max="305" width="18.140625" bestFit="1" customWidth="1"/>
    <col min="306" max="306" width="13.7109375" bestFit="1" customWidth="1"/>
    <col min="307" max="307" width="16.28515625" bestFit="1" customWidth="1"/>
    <col min="308" max="311" width="11.5703125" bestFit="1" customWidth="1"/>
    <col min="312" max="312" width="13.7109375" bestFit="1" customWidth="1"/>
    <col min="313" max="313" width="16" bestFit="1" customWidth="1"/>
    <col min="314" max="317" width="11.5703125" bestFit="1" customWidth="1"/>
  </cols>
  <sheetData>
    <row r="1" spans="1:354" x14ac:dyDescent="0.25">
      <c r="A1" s="74" t="s">
        <v>557</v>
      </c>
      <c r="B1" s="74" t="s">
        <v>558</v>
      </c>
      <c r="C1" s="74" t="s">
        <v>559</v>
      </c>
      <c r="D1" s="74" t="s">
        <v>438</v>
      </c>
      <c r="E1" s="74" t="s">
        <v>420</v>
      </c>
      <c r="F1" s="74" t="s">
        <v>439</v>
      </c>
      <c r="G1" s="74" t="s">
        <v>431</v>
      </c>
      <c r="H1" s="74" t="s">
        <v>430</v>
      </c>
      <c r="I1" s="74" t="s">
        <v>408</v>
      </c>
      <c r="J1" s="74" t="s">
        <v>414</v>
      </c>
      <c r="K1" s="74" t="s">
        <v>432</v>
      </c>
      <c r="L1" s="74" t="s">
        <v>426</v>
      </c>
      <c r="M1" s="74" t="s">
        <v>419</v>
      </c>
      <c r="N1" s="74" t="s">
        <v>429</v>
      </c>
      <c r="O1" s="74" t="s">
        <v>423</v>
      </c>
      <c r="P1" s="74" t="s">
        <v>447</v>
      </c>
      <c r="Q1" s="74" t="s">
        <v>421</v>
      </c>
      <c r="R1" s="74" t="s">
        <v>446</v>
      </c>
      <c r="S1" s="74" t="s">
        <v>433</v>
      </c>
      <c r="T1" s="74" t="s">
        <v>418</v>
      </c>
      <c r="U1" s="74" t="s">
        <v>434</v>
      </c>
      <c r="V1" s="74" t="s">
        <v>442</v>
      </c>
      <c r="W1" s="74" t="s">
        <v>422</v>
      </c>
      <c r="X1" s="74" t="s">
        <v>409</v>
      </c>
      <c r="Y1" s="74" t="s">
        <v>437</v>
      </c>
      <c r="Z1" s="74" t="s">
        <v>410</v>
      </c>
      <c r="AA1" s="74" t="s">
        <v>413</v>
      </c>
      <c r="AB1" s="74" t="s">
        <v>440</v>
      </c>
      <c r="AC1" s="74" t="s">
        <v>436</v>
      </c>
      <c r="AD1" s="74" t="s">
        <v>412</v>
      </c>
      <c r="AE1" s="74" t="s">
        <v>404</v>
      </c>
      <c r="AF1" s="74" t="s">
        <v>441</v>
      </c>
      <c r="AG1" s="74" t="s">
        <v>449</v>
      </c>
      <c r="AH1" s="74" t="s">
        <v>457</v>
      </c>
      <c r="AI1" s="74" t="s">
        <v>425</v>
      </c>
      <c r="AJ1" s="74" t="s">
        <v>424</v>
      </c>
      <c r="AK1" s="74" t="s">
        <v>406</v>
      </c>
      <c r="AL1" s="74" t="s">
        <v>407</v>
      </c>
      <c r="AM1" s="74" t="s">
        <v>427</v>
      </c>
      <c r="AN1" s="74" t="s">
        <v>443</v>
      </c>
      <c r="AO1" s="74" t="s">
        <v>452</v>
      </c>
      <c r="AP1" s="74" t="s">
        <v>458</v>
      </c>
      <c r="AQ1" s="74" t="s">
        <v>417</v>
      </c>
      <c r="AR1" s="74" t="s">
        <v>451</v>
      </c>
      <c r="AS1" s="74" t="s">
        <v>416</v>
      </c>
      <c r="AT1" s="74" t="s">
        <v>454</v>
      </c>
      <c r="AU1" s="74" t="s">
        <v>448</v>
      </c>
      <c r="AV1" s="74" t="s">
        <v>405</v>
      </c>
      <c r="AW1" s="74" t="s">
        <v>450</v>
      </c>
      <c r="AX1" s="74" t="s">
        <v>435</v>
      </c>
      <c r="AY1" s="74" t="s">
        <v>428</v>
      </c>
      <c r="AZ1" s="74" t="s">
        <v>445</v>
      </c>
      <c r="BA1" s="74" t="s">
        <v>444</v>
      </c>
      <c r="BB1" s="74" t="s">
        <v>411</v>
      </c>
      <c r="BC1" s="74" t="s">
        <v>455</v>
      </c>
      <c r="BD1" s="74" t="s">
        <v>415</v>
      </c>
      <c r="BE1" s="74" t="s">
        <v>453</v>
      </c>
      <c r="BF1" s="74" t="s">
        <v>456</v>
      </c>
      <c r="BG1" s="74" t="s">
        <v>492</v>
      </c>
      <c r="BH1" s="74" t="s">
        <v>497</v>
      </c>
      <c r="BI1" s="74" t="s">
        <v>469</v>
      </c>
      <c r="BJ1" s="74" t="s">
        <v>494</v>
      </c>
      <c r="BK1" s="74" t="s">
        <v>493</v>
      </c>
      <c r="BL1" s="74" t="s">
        <v>490</v>
      </c>
      <c r="BM1" s="74" t="s">
        <v>491</v>
      </c>
      <c r="BN1" s="74" t="s">
        <v>468</v>
      </c>
      <c r="BO1" s="74" t="s">
        <v>464</v>
      </c>
      <c r="BP1" s="74" t="s">
        <v>515</v>
      </c>
      <c r="BQ1" s="74" t="s">
        <v>518</v>
      </c>
      <c r="BR1" s="74" t="s">
        <v>508</v>
      </c>
      <c r="BS1" s="74" t="s">
        <v>487</v>
      </c>
      <c r="BT1" s="74" t="s">
        <v>470</v>
      </c>
      <c r="BU1" s="74" t="s">
        <v>471</v>
      </c>
      <c r="BV1" s="74" t="s">
        <v>483</v>
      </c>
      <c r="BW1" s="74" t="s">
        <v>482</v>
      </c>
      <c r="BX1" s="74" t="s">
        <v>516</v>
      </c>
      <c r="BY1" s="74" t="s">
        <v>514</v>
      </c>
      <c r="BZ1" s="74" t="s">
        <v>505</v>
      </c>
      <c r="CA1" s="74" t="s">
        <v>502</v>
      </c>
      <c r="CB1" s="74" t="s">
        <v>517</v>
      </c>
      <c r="CC1" s="74" t="s">
        <v>509</v>
      </c>
      <c r="CD1" s="74" t="s">
        <v>498</v>
      </c>
      <c r="CE1" s="74" t="s">
        <v>521</v>
      </c>
      <c r="CF1" s="74" t="s">
        <v>467</v>
      </c>
      <c r="CG1" s="74" t="s">
        <v>460</v>
      </c>
      <c r="CH1" s="74" t="s">
        <v>466</v>
      </c>
      <c r="CI1" s="74" t="s">
        <v>506</v>
      </c>
      <c r="CJ1" s="74" t="s">
        <v>512</v>
      </c>
      <c r="CK1" s="74" t="s">
        <v>503</v>
      </c>
      <c r="CL1" s="74" t="s">
        <v>465</v>
      </c>
      <c r="CM1" s="74" t="s">
        <v>462</v>
      </c>
      <c r="CN1" s="74" t="s">
        <v>495</v>
      </c>
      <c r="CO1" s="74" t="s">
        <v>504</v>
      </c>
      <c r="CP1" s="74" t="s">
        <v>519</v>
      </c>
      <c r="CQ1" s="74" t="s">
        <v>523</v>
      </c>
      <c r="CR1" s="74" t="s">
        <v>485</v>
      </c>
      <c r="CS1" s="74" t="s">
        <v>488</v>
      </c>
      <c r="CT1" s="74" t="s">
        <v>500</v>
      </c>
      <c r="CU1" s="74" t="s">
        <v>459</v>
      </c>
      <c r="CV1" s="74" t="s">
        <v>522</v>
      </c>
      <c r="CW1" s="74" t="s">
        <v>477</v>
      </c>
      <c r="CX1" s="74" t="s">
        <v>473</v>
      </c>
      <c r="CY1" s="74" t="s">
        <v>472</v>
      </c>
      <c r="CZ1" s="74" t="s">
        <v>499</v>
      </c>
      <c r="DA1" s="74" t="s">
        <v>496</v>
      </c>
      <c r="DB1" s="74" t="s">
        <v>486</v>
      </c>
      <c r="DC1" s="74" t="s">
        <v>489</v>
      </c>
      <c r="DD1" s="74" t="s">
        <v>511</v>
      </c>
      <c r="DE1" s="74" t="s">
        <v>476</v>
      </c>
      <c r="DF1" s="74" t="s">
        <v>475</v>
      </c>
      <c r="DG1" s="74" t="s">
        <v>513</v>
      </c>
      <c r="DH1" s="74" t="s">
        <v>507</v>
      </c>
      <c r="DI1" s="74" t="s">
        <v>474</v>
      </c>
      <c r="DJ1" s="74" t="s">
        <v>484</v>
      </c>
      <c r="DK1" s="74" t="s">
        <v>481</v>
      </c>
      <c r="DL1" s="74" t="s">
        <v>480</v>
      </c>
      <c r="DM1" s="74" t="s">
        <v>478</v>
      </c>
      <c r="DN1" s="74" t="s">
        <v>461</v>
      </c>
      <c r="DO1" s="74" t="s">
        <v>501</v>
      </c>
      <c r="DP1" s="74" t="s">
        <v>479</v>
      </c>
      <c r="DQ1" s="74" t="s">
        <v>520</v>
      </c>
      <c r="DR1" s="74" t="s">
        <v>510</v>
      </c>
      <c r="DS1" s="74" t="s">
        <v>533</v>
      </c>
      <c r="DT1" s="74" t="s">
        <v>540</v>
      </c>
      <c r="DU1" s="74" t="s">
        <v>553</v>
      </c>
      <c r="DV1" s="74" t="s">
        <v>544</v>
      </c>
      <c r="DW1" s="74" t="s">
        <v>526</v>
      </c>
      <c r="DX1" s="74" t="s">
        <v>532</v>
      </c>
      <c r="DY1" s="74" t="s">
        <v>538</v>
      </c>
      <c r="DZ1" s="74" t="s">
        <v>535</v>
      </c>
      <c r="EA1" s="74" t="s">
        <v>536</v>
      </c>
      <c r="EB1" s="74" t="s">
        <v>534</v>
      </c>
      <c r="EC1" s="74" t="s">
        <v>548</v>
      </c>
      <c r="ED1" s="74" t="s">
        <v>545</v>
      </c>
      <c r="EE1" s="74" t="s">
        <v>527</v>
      </c>
      <c r="EF1" s="74" t="s">
        <v>531</v>
      </c>
      <c r="EG1" s="74" t="s">
        <v>528</v>
      </c>
      <c r="EH1" s="74" t="s">
        <v>541</v>
      </c>
      <c r="EI1" s="74" t="s">
        <v>542</v>
      </c>
      <c r="EJ1" s="74" t="s">
        <v>546</v>
      </c>
      <c r="EK1" s="74" t="s">
        <v>549</v>
      </c>
      <c r="EL1" s="74" t="s">
        <v>554</v>
      </c>
      <c r="EM1" s="74" t="s">
        <v>556</v>
      </c>
      <c r="EN1" s="74" t="s">
        <v>463</v>
      </c>
      <c r="EO1" s="74" t="s">
        <v>555</v>
      </c>
      <c r="EP1" s="74" t="s">
        <v>525</v>
      </c>
      <c r="EQ1" s="74" t="s">
        <v>524</v>
      </c>
      <c r="ER1" s="74" t="s">
        <v>551</v>
      </c>
      <c r="ES1" s="74" t="s">
        <v>552</v>
      </c>
      <c r="ET1" s="74" t="s">
        <v>550</v>
      </c>
      <c r="EU1" s="74" t="s">
        <v>537</v>
      </c>
      <c r="EV1" s="74" t="s">
        <v>529</v>
      </c>
      <c r="EW1" s="74" t="s">
        <v>530</v>
      </c>
      <c r="EX1" s="74" t="s">
        <v>547</v>
      </c>
      <c r="EY1" s="74" t="s">
        <v>539</v>
      </c>
      <c r="EZ1" s="74" t="s">
        <v>543</v>
      </c>
      <c r="FA1" s="74" t="s">
        <v>565</v>
      </c>
      <c r="FB1" s="74" t="s">
        <v>576</v>
      </c>
      <c r="FC1" s="74" t="s">
        <v>568</v>
      </c>
      <c r="FD1" s="74" t="s">
        <v>572</v>
      </c>
      <c r="FE1" s="74" t="s">
        <v>577</v>
      </c>
      <c r="FF1" s="74" t="s">
        <v>567</v>
      </c>
      <c r="FG1" s="74" t="s">
        <v>562</v>
      </c>
      <c r="FH1" s="74" t="s">
        <v>560</v>
      </c>
      <c r="FI1" s="74" t="s">
        <v>575</v>
      </c>
      <c r="FJ1" s="74" t="s">
        <v>563</v>
      </c>
      <c r="FK1" s="74" t="s">
        <v>561</v>
      </c>
      <c r="FL1" s="74" t="s">
        <v>566</v>
      </c>
      <c r="FM1" s="74" t="s">
        <v>569</v>
      </c>
      <c r="FN1" s="74" t="s">
        <v>564</v>
      </c>
      <c r="FO1" s="74" t="s">
        <v>570</v>
      </c>
      <c r="FP1" s="74" t="s">
        <v>571</v>
      </c>
      <c r="FQ1" s="74" t="s">
        <v>573</v>
      </c>
      <c r="FR1" s="74" t="s">
        <v>574</v>
      </c>
      <c r="FS1" s="74" t="s">
        <v>578</v>
      </c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69"/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69"/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</row>
    <row r="2" spans="1:354" x14ac:dyDescent="0.25">
      <c r="A2" s="75">
        <v>201812</v>
      </c>
      <c r="B2" s="75">
        <v>70735</v>
      </c>
      <c r="C2" s="76" t="s">
        <v>592</v>
      </c>
      <c r="D2" s="66">
        <v>372960</v>
      </c>
      <c r="E2" s="66">
        <v>0</v>
      </c>
      <c r="F2" s="66">
        <v>372960</v>
      </c>
      <c r="G2" s="66">
        <v>0</v>
      </c>
      <c r="H2" s="66">
        <v>0</v>
      </c>
      <c r="I2" s="66">
        <v>0</v>
      </c>
      <c r="J2" s="66">
        <v>98672</v>
      </c>
      <c r="K2" s="66">
        <v>-275347</v>
      </c>
      <c r="L2" s="66">
        <v>-542</v>
      </c>
      <c r="M2" s="66">
        <v>-16048</v>
      </c>
      <c r="N2" s="66">
        <v>-193265</v>
      </c>
      <c r="O2" s="66">
        <v>29733</v>
      </c>
      <c r="P2" s="66">
        <v>-258006</v>
      </c>
      <c r="Q2" s="66">
        <v>0</v>
      </c>
      <c r="R2" s="66">
        <v>-258006</v>
      </c>
      <c r="S2" s="66">
        <v>10987</v>
      </c>
      <c r="T2" s="66">
        <v>0</v>
      </c>
      <c r="U2" s="66">
        <v>10987</v>
      </c>
      <c r="V2" s="66">
        <v>0</v>
      </c>
      <c r="W2" s="66">
        <v>8062</v>
      </c>
      <c r="X2" s="66">
        <v>0</v>
      </c>
      <c r="Y2" s="66">
        <v>-5360</v>
      </c>
      <c r="Z2" s="66">
        <v>0</v>
      </c>
      <c r="AA2" s="66">
        <v>0</v>
      </c>
      <c r="AB2" s="66">
        <v>-5360</v>
      </c>
      <c r="AC2" s="66">
        <v>39262</v>
      </c>
      <c r="AD2" s="66">
        <v>4373</v>
      </c>
      <c r="AE2" s="66">
        <v>0</v>
      </c>
      <c r="AF2" s="66">
        <v>-45732</v>
      </c>
      <c r="AG2" s="66">
        <v>0</v>
      </c>
      <c r="AH2" s="66">
        <v>0</v>
      </c>
      <c r="AI2" s="66">
        <v>0</v>
      </c>
      <c r="AJ2" s="66">
        <v>-41359</v>
      </c>
      <c r="AK2" s="66">
        <v>6470</v>
      </c>
      <c r="AL2" s="66">
        <v>-34889</v>
      </c>
      <c r="AM2" s="66">
        <v>0</v>
      </c>
      <c r="AN2" s="66">
        <v>0</v>
      </c>
      <c r="AO2" s="66">
        <v>0</v>
      </c>
      <c r="AP2" s="66">
        <v>0</v>
      </c>
      <c r="AQ2" s="66">
        <v>0</v>
      </c>
      <c r="AR2" s="66">
        <v>0</v>
      </c>
      <c r="AS2" s="66">
        <v>0</v>
      </c>
      <c r="AT2" s="66">
        <v>0</v>
      </c>
      <c r="AU2" s="66">
        <v>0</v>
      </c>
      <c r="AV2" s="66">
        <v>0</v>
      </c>
      <c r="AW2" s="66">
        <v>0</v>
      </c>
      <c r="AX2" s="66">
        <v>0</v>
      </c>
      <c r="AY2" s="66">
        <v>0</v>
      </c>
      <c r="AZ2" s="66">
        <v>0</v>
      </c>
      <c r="BA2" s="66">
        <v>0</v>
      </c>
      <c r="BB2" s="66">
        <v>0</v>
      </c>
      <c r="BC2" s="66">
        <v>0</v>
      </c>
      <c r="BD2" s="66">
        <v>0</v>
      </c>
      <c r="BE2" s="66">
        <v>0</v>
      </c>
      <c r="BF2" s="66">
        <v>0</v>
      </c>
      <c r="BG2" s="66">
        <v>0</v>
      </c>
      <c r="BH2" s="66">
        <v>0</v>
      </c>
      <c r="BI2" s="66">
        <v>0</v>
      </c>
      <c r="BJ2" s="66">
        <v>0</v>
      </c>
      <c r="BK2" s="66">
        <v>0</v>
      </c>
      <c r="BL2" s="66">
        <v>0</v>
      </c>
      <c r="BM2" s="66">
        <v>1695175</v>
      </c>
      <c r="BN2" s="66">
        <v>2826728</v>
      </c>
      <c r="BO2" s="66">
        <v>4602624</v>
      </c>
      <c r="BP2" s="66">
        <v>53389</v>
      </c>
      <c r="BQ2" s="66">
        <v>0</v>
      </c>
      <c r="BR2" s="66">
        <v>62761</v>
      </c>
      <c r="BS2" s="66">
        <v>9307612</v>
      </c>
      <c r="BT2" s="66">
        <v>9307612</v>
      </c>
      <c r="BU2" s="66">
        <v>0</v>
      </c>
      <c r="BV2" s="66">
        <v>0</v>
      </c>
      <c r="BW2" s="66">
        <v>0</v>
      </c>
      <c r="BX2" s="66">
        <v>0</v>
      </c>
      <c r="BY2" s="66">
        <v>0</v>
      </c>
      <c r="BZ2" s="66">
        <v>0</v>
      </c>
      <c r="CA2" s="66">
        <v>0</v>
      </c>
      <c r="CB2" s="66">
        <v>16236</v>
      </c>
      <c r="CC2" s="66">
        <v>16236</v>
      </c>
      <c r="CD2" s="66">
        <v>0</v>
      </c>
      <c r="CE2" s="66">
        <v>0</v>
      </c>
      <c r="CF2" s="66">
        <v>101849</v>
      </c>
      <c r="CG2" s="66">
        <v>73694</v>
      </c>
      <c r="CH2" s="66">
        <v>175543</v>
      </c>
      <c r="CI2" s="66">
        <v>28096</v>
      </c>
      <c r="CJ2" s="66">
        <v>15110</v>
      </c>
      <c r="CK2" s="66">
        <v>43206</v>
      </c>
      <c r="CL2" s="66">
        <v>9542597</v>
      </c>
      <c r="CM2" s="66">
        <v>0</v>
      </c>
      <c r="CN2" s="66">
        <v>0</v>
      </c>
      <c r="CO2" s="66">
        <v>0</v>
      </c>
      <c r="CP2" s="66">
        <v>0</v>
      </c>
      <c r="CQ2" s="66">
        <v>2049813</v>
      </c>
      <c r="CR2" s="66">
        <v>0</v>
      </c>
      <c r="CS2" s="66">
        <v>2049813</v>
      </c>
      <c r="CT2" s="66">
        <v>0</v>
      </c>
      <c r="CU2" s="66">
        <v>462485</v>
      </c>
      <c r="CV2" s="66">
        <v>0</v>
      </c>
      <c r="CW2" s="66">
        <v>4340444</v>
      </c>
      <c r="CX2" s="66">
        <v>6450423</v>
      </c>
      <c r="CY2" s="66">
        <v>0</v>
      </c>
      <c r="CZ2" s="66">
        <v>0</v>
      </c>
      <c r="DA2" s="66">
        <v>6450423</v>
      </c>
      <c r="DB2" s="66">
        <v>0</v>
      </c>
      <c r="DC2" s="66">
        <v>0</v>
      </c>
      <c r="DD2" s="66">
        <v>0</v>
      </c>
      <c r="DE2" s="66">
        <v>0</v>
      </c>
      <c r="DF2" s="66">
        <v>6450423</v>
      </c>
      <c r="DG2" s="66">
        <v>0</v>
      </c>
      <c r="DH2" s="66">
        <v>0</v>
      </c>
      <c r="DI2" s="66">
        <v>0</v>
      </c>
      <c r="DJ2" s="66">
        <v>0</v>
      </c>
      <c r="DK2" s="66">
        <v>0</v>
      </c>
      <c r="DL2" s="66">
        <v>264627</v>
      </c>
      <c r="DM2" s="66">
        <v>0</v>
      </c>
      <c r="DN2" s="66">
        <v>0</v>
      </c>
      <c r="DO2" s="66">
        <v>315230</v>
      </c>
      <c r="DP2" s="66">
        <v>579857</v>
      </c>
      <c r="DQ2" s="66">
        <v>19</v>
      </c>
      <c r="DR2" s="66">
        <v>9542597</v>
      </c>
      <c r="DS2" s="66">
        <v>0</v>
      </c>
      <c r="DT2" s="66">
        <v>0</v>
      </c>
      <c r="DU2" s="66">
        <v>0</v>
      </c>
      <c r="DV2" s="66">
        <v>0</v>
      </c>
      <c r="DW2" s="66">
        <v>0</v>
      </c>
      <c r="DX2" s="66">
        <v>66935</v>
      </c>
      <c r="DY2" s="66">
        <v>0</v>
      </c>
      <c r="DZ2" s="66">
        <v>0</v>
      </c>
      <c r="EA2" s="66">
        <v>0</v>
      </c>
      <c r="EB2" s="66">
        <v>0</v>
      </c>
      <c r="EC2" s="66">
        <v>0</v>
      </c>
      <c r="ED2" s="66">
        <v>0</v>
      </c>
      <c r="EE2" s="66">
        <v>0</v>
      </c>
      <c r="EF2" s="66">
        <v>0</v>
      </c>
      <c r="EG2" s="66">
        <v>0</v>
      </c>
      <c r="EH2" s="66">
        <v>0</v>
      </c>
      <c r="EI2" s="66">
        <v>0</v>
      </c>
      <c r="EJ2" s="66">
        <v>0</v>
      </c>
      <c r="EK2" s="66">
        <v>0</v>
      </c>
      <c r="EL2" s="66">
        <v>0</v>
      </c>
      <c r="EM2" s="66">
        <v>0</v>
      </c>
      <c r="EN2" s="66">
        <v>462485</v>
      </c>
      <c r="EO2" s="66">
        <v>0</v>
      </c>
      <c r="EP2" s="66">
        <v>2056965</v>
      </c>
      <c r="EQ2" s="66">
        <v>0</v>
      </c>
      <c r="ER2" s="66">
        <v>53014</v>
      </c>
      <c r="ES2" s="66">
        <v>0</v>
      </c>
      <c r="ET2" s="66">
        <v>0</v>
      </c>
      <c r="EU2" s="66">
        <v>0</v>
      </c>
      <c r="EV2" s="66">
        <v>0</v>
      </c>
      <c r="EW2" s="66">
        <v>0</v>
      </c>
      <c r="EX2" s="66">
        <v>0</v>
      </c>
      <c r="EY2" s="66">
        <v>0</v>
      </c>
      <c r="EZ2" s="66">
        <v>0</v>
      </c>
      <c r="FA2" s="66">
        <v>6461410</v>
      </c>
      <c r="FB2" s="66"/>
      <c r="FC2" s="66">
        <v>6461410</v>
      </c>
      <c r="FD2" s="66">
        <v>-222838</v>
      </c>
      <c r="FE2" s="66">
        <v>-43867</v>
      </c>
      <c r="FF2" s="66">
        <v>6194705</v>
      </c>
      <c r="FG2" s="66">
        <v>372960</v>
      </c>
      <c r="FH2" s="66">
        <v>174287</v>
      </c>
      <c r="FI2" s="66">
        <v>-236099</v>
      </c>
      <c r="FJ2" s="66">
        <v>-5604</v>
      </c>
      <c r="FK2" s="66">
        <v>-11322</v>
      </c>
      <c r="FL2" s="66">
        <v>-26923</v>
      </c>
      <c r="FM2" s="66">
        <v>6462004</v>
      </c>
      <c r="FN2" s="66">
        <v>45737</v>
      </c>
      <c r="FO2" s="66"/>
      <c r="FP2" s="66">
        <v>6450423</v>
      </c>
      <c r="FQ2" s="66"/>
      <c r="FR2" s="66">
        <v>6450423</v>
      </c>
      <c r="FS2" s="66">
        <v>-57318</v>
      </c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70"/>
    </row>
    <row r="3" spans="1:354" x14ac:dyDescent="0.25">
      <c r="A3" s="75">
        <v>201812</v>
      </c>
      <c r="B3" s="75">
        <v>70691</v>
      </c>
      <c r="C3" s="76" t="s">
        <v>593</v>
      </c>
      <c r="D3" s="66">
        <v>1002572</v>
      </c>
      <c r="E3" s="66">
        <v>0</v>
      </c>
      <c r="F3" s="66">
        <v>1002572</v>
      </c>
      <c r="G3" s="66">
        <v>103402</v>
      </c>
      <c r="H3" s="66">
        <v>-259972</v>
      </c>
      <c r="I3" s="66">
        <v>63055</v>
      </c>
      <c r="J3" s="66">
        <v>1215957</v>
      </c>
      <c r="K3" s="66">
        <v>-1801460</v>
      </c>
      <c r="L3" s="66">
        <v>-303</v>
      </c>
      <c r="M3" s="66">
        <v>-29942</v>
      </c>
      <c r="N3" s="66">
        <v>-709263</v>
      </c>
      <c r="O3" s="66">
        <v>130269</v>
      </c>
      <c r="P3" s="66">
        <v>-1455913</v>
      </c>
      <c r="Q3" s="66">
        <v>510</v>
      </c>
      <c r="R3" s="66">
        <v>-1455403</v>
      </c>
      <c r="S3" s="66">
        <v>780054</v>
      </c>
      <c r="T3" s="66">
        <v>-235</v>
      </c>
      <c r="U3" s="66">
        <v>779819</v>
      </c>
      <c r="V3" s="66"/>
      <c r="W3" s="66"/>
      <c r="X3" s="66">
        <v>0</v>
      </c>
      <c r="Y3" s="66">
        <v>-15845</v>
      </c>
      <c r="Z3" s="66">
        <v>0</v>
      </c>
      <c r="AA3" s="66">
        <v>0</v>
      </c>
      <c r="AB3" s="66">
        <v>-15845</v>
      </c>
      <c r="AC3" s="66">
        <v>119372</v>
      </c>
      <c r="AD3" s="66">
        <v>-148479</v>
      </c>
      <c r="AE3" s="66">
        <v>0</v>
      </c>
      <c r="AF3" s="66">
        <v>-140935</v>
      </c>
      <c r="AG3" s="66">
        <v>0</v>
      </c>
      <c r="AH3" s="66">
        <v>0</v>
      </c>
      <c r="AI3" s="66">
        <v>0</v>
      </c>
      <c r="AJ3" s="66">
        <v>-289414</v>
      </c>
      <c r="AK3" s="66">
        <v>21563</v>
      </c>
      <c r="AL3" s="66">
        <v>-267851</v>
      </c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>
        <v>255</v>
      </c>
      <c r="BH3" s="66">
        <v>255</v>
      </c>
      <c r="BI3" s="66">
        <v>1680732</v>
      </c>
      <c r="BJ3" s="66">
        <v>775307</v>
      </c>
      <c r="BK3" s="66">
        <v>5273118</v>
      </c>
      <c r="BL3" s="66">
        <v>6160364</v>
      </c>
      <c r="BM3" s="66">
        <v>3875396</v>
      </c>
      <c r="BN3" s="66">
        <v>16158694</v>
      </c>
      <c r="BO3" s="66">
        <v>9639106</v>
      </c>
      <c r="BP3" s="66"/>
      <c r="BQ3" s="66"/>
      <c r="BR3" s="66">
        <v>13997</v>
      </c>
      <c r="BS3" s="66">
        <v>29767038</v>
      </c>
      <c r="BT3" s="66">
        <v>37608134</v>
      </c>
      <c r="BU3" s="66">
        <v>2047237</v>
      </c>
      <c r="BV3" s="66"/>
      <c r="BW3" s="66">
        <v>2342</v>
      </c>
      <c r="BX3" s="66">
        <v>24824</v>
      </c>
      <c r="BY3" s="66">
        <v>24824</v>
      </c>
      <c r="BZ3" s="66"/>
      <c r="CA3" s="66">
        <v>5216</v>
      </c>
      <c r="CB3" s="66"/>
      <c r="CC3" s="66">
        <v>32382</v>
      </c>
      <c r="CD3" s="66">
        <v>1262402</v>
      </c>
      <c r="CE3" s="66"/>
      <c r="CF3" s="66"/>
      <c r="CG3" s="66">
        <v>93828</v>
      </c>
      <c r="CH3" s="66">
        <v>1356230</v>
      </c>
      <c r="CI3" s="66">
        <v>57756</v>
      </c>
      <c r="CJ3" s="66">
        <v>75755</v>
      </c>
      <c r="CK3" s="66">
        <v>133511</v>
      </c>
      <c r="CL3" s="66">
        <v>41183146</v>
      </c>
      <c r="CM3" s="66"/>
      <c r="CN3" s="66"/>
      <c r="CO3" s="66"/>
      <c r="CP3" s="66">
        <v>2867417</v>
      </c>
      <c r="CQ3" s="66">
        <v>-267851</v>
      </c>
      <c r="CR3" s="66"/>
      <c r="CS3" s="66">
        <v>2599566</v>
      </c>
      <c r="CT3" s="66"/>
      <c r="CU3" s="66"/>
      <c r="CV3" s="66"/>
      <c r="CW3" s="66">
        <v>17063465</v>
      </c>
      <c r="CX3" s="66">
        <v>34500246</v>
      </c>
      <c r="CY3" s="66">
        <v>2047237</v>
      </c>
      <c r="CZ3" s="66">
        <v>2047237</v>
      </c>
      <c r="DA3" s="66">
        <v>36547483</v>
      </c>
      <c r="DB3" s="66"/>
      <c r="DC3" s="66"/>
      <c r="DD3" s="66"/>
      <c r="DE3" s="66"/>
      <c r="DF3" s="66">
        <v>36547483</v>
      </c>
      <c r="DG3" s="66"/>
      <c r="DH3" s="66"/>
      <c r="DI3" s="66"/>
      <c r="DJ3" s="66"/>
      <c r="DK3" s="66"/>
      <c r="DL3" s="66">
        <v>28109</v>
      </c>
      <c r="DM3" s="66"/>
      <c r="DN3" s="66">
        <v>1129193</v>
      </c>
      <c r="DO3" s="66">
        <v>878795</v>
      </c>
      <c r="DP3" s="66">
        <v>2036097</v>
      </c>
      <c r="DQ3" s="66"/>
      <c r="DR3" s="66">
        <v>41183146</v>
      </c>
      <c r="DS3" s="66">
        <v>5397</v>
      </c>
      <c r="DT3" s="66"/>
      <c r="DU3" s="66">
        <v>4836</v>
      </c>
      <c r="DV3" s="66">
        <v>107103</v>
      </c>
      <c r="DW3" s="66"/>
      <c r="DX3" s="66">
        <v>79845</v>
      </c>
      <c r="DY3" s="66"/>
      <c r="DZ3" s="66"/>
      <c r="EA3" s="66">
        <v>2342</v>
      </c>
      <c r="EB3" s="66"/>
      <c r="EC3" s="66"/>
      <c r="ED3" s="66"/>
      <c r="EE3" s="66"/>
      <c r="EF3" s="66"/>
      <c r="EG3" s="66"/>
      <c r="EH3" s="66"/>
      <c r="EI3" s="66"/>
      <c r="EJ3" s="66"/>
      <c r="EK3" s="66">
        <v>2867417</v>
      </c>
      <c r="EL3" s="66"/>
      <c r="EM3" s="66"/>
      <c r="EN3" s="66"/>
      <c r="EO3" s="66"/>
      <c r="EP3" s="66">
        <v>12999002</v>
      </c>
      <c r="EQ3" s="66">
        <v>3740541</v>
      </c>
      <c r="ER3" s="66">
        <v>697238</v>
      </c>
      <c r="ES3" s="66"/>
      <c r="ET3" s="66"/>
      <c r="EU3" s="66"/>
      <c r="EV3" s="66"/>
      <c r="EW3" s="66"/>
      <c r="EX3" s="66"/>
      <c r="EY3" s="66"/>
      <c r="EZ3" s="66"/>
      <c r="FA3" s="66">
        <v>31917971</v>
      </c>
      <c r="FB3" s="66"/>
      <c r="FC3" s="66">
        <v>31917971</v>
      </c>
      <c r="FD3" s="66">
        <v>-2145972</v>
      </c>
      <c r="FE3" s="66">
        <v>-5532648</v>
      </c>
      <c r="FF3" s="66">
        <v>24239351</v>
      </c>
      <c r="FG3" s="66">
        <v>1250483</v>
      </c>
      <c r="FH3" s="66">
        <v>1082541</v>
      </c>
      <c r="FI3" s="66">
        <v>-1505881</v>
      </c>
      <c r="FJ3" s="66">
        <v>-20952</v>
      </c>
      <c r="FK3" s="66">
        <v>-22924</v>
      </c>
      <c r="FL3" s="66">
        <v>5204190</v>
      </c>
      <c r="FM3" s="66">
        <v>30226808</v>
      </c>
      <c r="FN3" s="66">
        <v>2580134</v>
      </c>
      <c r="FO3" s="66">
        <v>3740541</v>
      </c>
      <c r="FP3" s="66">
        <v>36547483</v>
      </c>
      <c r="FQ3" s="66"/>
      <c r="FR3" s="66">
        <v>36547483</v>
      </c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70"/>
    </row>
    <row r="4" spans="1:354" x14ac:dyDescent="0.25">
      <c r="A4" s="75">
        <v>201812</v>
      </c>
      <c r="B4" s="75">
        <v>70807</v>
      </c>
      <c r="C4" s="76" t="s">
        <v>594</v>
      </c>
      <c r="D4" s="66">
        <v>3604734</v>
      </c>
      <c r="E4" s="66">
        <v>0</v>
      </c>
      <c r="F4" s="66">
        <v>3604734</v>
      </c>
      <c r="G4" s="66">
        <v>562444</v>
      </c>
      <c r="H4" s="66">
        <v>-431451</v>
      </c>
      <c r="I4" s="66">
        <v>9929</v>
      </c>
      <c r="J4" s="66">
        <v>2040489</v>
      </c>
      <c r="K4" s="66">
        <v>-3099765</v>
      </c>
      <c r="L4" s="66">
        <v>-19</v>
      </c>
      <c r="M4" s="66">
        <v>-64878</v>
      </c>
      <c r="N4" s="66">
        <v>-983251</v>
      </c>
      <c r="O4" s="66">
        <v>172737</v>
      </c>
      <c r="P4" s="66">
        <v>-2220748</v>
      </c>
      <c r="Q4" s="66">
        <v>0</v>
      </c>
      <c r="R4" s="66">
        <v>-2220748</v>
      </c>
      <c r="S4" s="66">
        <v>-795152</v>
      </c>
      <c r="T4" s="66">
        <v>0</v>
      </c>
      <c r="U4" s="66">
        <v>-795152</v>
      </c>
      <c r="V4" s="66">
        <v>0</v>
      </c>
      <c r="W4" s="66">
        <v>248265</v>
      </c>
      <c r="X4" s="66">
        <v>0</v>
      </c>
      <c r="Y4" s="66">
        <v>-37511</v>
      </c>
      <c r="Z4" s="66">
        <v>0</v>
      </c>
      <c r="AA4" s="66">
        <v>0</v>
      </c>
      <c r="AB4" s="66">
        <v>-37511</v>
      </c>
      <c r="AC4" s="66">
        <v>16828</v>
      </c>
      <c r="AD4" s="66">
        <v>5902</v>
      </c>
      <c r="AE4" s="66">
        <v>0</v>
      </c>
      <c r="AF4" s="66">
        <v>-21223</v>
      </c>
      <c r="AG4" s="66">
        <v>0</v>
      </c>
      <c r="AH4" s="66">
        <v>0</v>
      </c>
      <c r="AI4" s="66">
        <v>0</v>
      </c>
      <c r="AJ4" s="66">
        <v>-15321</v>
      </c>
      <c r="AK4" s="66">
        <v>4395</v>
      </c>
      <c r="AL4" s="66">
        <v>-10926</v>
      </c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>
        <v>825887</v>
      </c>
      <c r="BJ4" s="66">
        <v>6792254</v>
      </c>
      <c r="BK4" s="66">
        <v>9158698</v>
      </c>
      <c r="BL4" s="66">
        <v>16652720</v>
      </c>
      <c r="BM4" s="66">
        <v>7185058</v>
      </c>
      <c r="BN4" s="66">
        <v>27213397</v>
      </c>
      <c r="BO4" s="66">
        <v>23625960</v>
      </c>
      <c r="BP4" s="66"/>
      <c r="BQ4" s="66"/>
      <c r="BR4" s="66">
        <v>2855149</v>
      </c>
      <c r="BS4" s="66">
        <v>61282772</v>
      </c>
      <c r="BT4" s="66">
        <v>78761379</v>
      </c>
      <c r="BU4" s="66"/>
      <c r="BV4" s="66"/>
      <c r="BW4" s="66"/>
      <c r="BX4" s="66">
        <v>131955</v>
      </c>
      <c r="BY4" s="66">
        <v>131955</v>
      </c>
      <c r="BZ4" s="66"/>
      <c r="CA4" s="66">
        <v>598</v>
      </c>
      <c r="CB4" s="66">
        <v>4843</v>
      </c>
      <c r="CC4" s="66">
        <v>137396</v>
      </c>
      <c r="CD4" s="66">
        <v>1208724</v>
      </c>
      <c r="CE4" s="66"/>
      <c r="CF4" s="66"/>
      <c r="CG4" s="66"/>
      <c r="CH4" s="66">
        <v>1208724</v>
      </c>
      <c r="CI4" s="66">
        <v>210697</v>
      </c>
      <c r="CJ4" s="66">
        <v>103578</v>
      </c>
      <c r="CK4" s="66">
        <v>314275</v>
      </c>
      <c r="CL4" s="66">
        <v>80434135</v>
      </c>
      <c r="CM4" s="66">
        <v>770000</v>
      </c>
      <c r="CN4" s="66"/>
      <c r="CO4" s="66"/>
      <c r="CP4" s="66"/>
      <c r="CQ4" s="66">
        <v>280776</v>
      </c>
      <c r="CR4" s="66"/>
      <c r="CS4" s="66">
        <v>1050776</v>
      </c>
      <c r="CT4" s="66">
        <v>1098338</v>
      </c>
      <c r="CU4" s="66">
        <v>7650681</v>
      </c>
      <c r="CV4" s="66"/>
      <c r="CW4" s="66">
        <v>17981446</v>
      </c>
      <c r="CX4" s="66">
        <v>69218268</v>
      </c>
      <c r="CY4" s="66"/>
      <c r="CZ4" s="66"/>
      <c r="DA4" s="66">
        <v>69218268</v>
      </c>
      <c r="DB4" s="66"/>
      <c r="DC4" s="66"/>
      <c r="DD4" s="66"/>
      <c r="DE4" s="66"/>
      <c r="DF4" s="66">
        <v>69218268</v>
      </c>
      <c r="DG4" s="66"/>
      <c r="DH4" s="66"/>
      <c r="DI4" s="66"/>
      <c r="DJ4" s="66"/>
      <c r="DK4" s="66"/>
      <c r="DL4" s="66">
        <v>1499813</v>
      </c>
      <c r="DM4" s="66"/>
      <c r="DN4" s="66">
        <v>544492</v>
      </c>
      <c r="DO4" s="66">
        <v>470105</v>
      </c>
      <c r="DP4" s="66">
        <v>2514410</v>
      </c>
      <c r="DQ4" s="66">
        <v>0</v>
      </c>
      <c r="DR4" s="66">
        <v>80434135</v>
      </c>
      <c r="DS4" s="66">
        <v>12361</v>
      </c>
      <c r="DT4" s="66"/>
      <c r="DU4" s="66">
        <v>492035</v>
      </c>
      <c r="DV4" s="66">
        <v>209733</v>
      </c>
      <c r="DW4" s="66"/>
      <c r="DX4" s="66">
        <v>403208</v>
      </c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>
        <v>6552343</v>
      </c>
      <c r="EO4" s="66"/>
      <c r="EP4" s="66">
        <v>48717319</v>
      </c>
      <c r="EQ4" s="66">
        <v>975353</v>
      </c>
      <c r="ER4" s="66">
        <v>1544150</v>
      </c>
      <c r="ES4" s="66"/>
      <c r="ET4" s="66"/>
      <c r="EU4" s="66"/>
      <c r="EV4" s="66"/>
      <c r="EW4" s="66"/>
      <c r="EX4" s="66"/>
      <c r="EY4" s="66"/>
      <c r="EZ4" s="66"/>
      <c r="FA4" s="66">
        <v>68306533</v>
      </c>
      <c r="FB4" s="66"/>
      <c r="FC4" s="66">
        <v>68306533</v>
      </c>
      <c r="FD4" s="66">
        <v>-4456883</v>
      </c>
      <c r="FE4" s="66">
        <v>-2099186</v>
      </c>
      <c r="FF4" s="66">
        <v>61750464</v>
      </c>
      <c r="FG4" s="66">
        <v>3604734</v>
      </c>
      <c r="FH4" s="66">
        <v>2983969</v>
      </c>
      <c r="FI4" s="66">
        <v>-2220748</v>
      </c>
      <c r="FJ4" s="66">
        <v>-184057</v>
      </c>
      <c r="FK4" s="66">
        <v>-75609</v>
      </c>
      <c r="FL4" s="66">
        <v>382131</v>
      </c>
      <c r="FM4" s="66">
        <v>66240884</v>
      </c>
      <c r="FN4" s="66">
        <v>2002031</v>
      </c>
      <c r="FO4" s="66">
        <v>975353</v>
      </c>
      <c r="FP4" s="66">
        <v>69218268</v>
      </c>
      <c r="FQ4" s="66"/>
      <c r="FR4" s="66">
        <v>69218268</v>
      </c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70"/>
    </row>
    <row r="5" spans="1:354" x14ac:dyDescent="0.25">
      <c r="A5" s="75">
        <v>201812</v>
      </c>
      <c r="B5" s="75">
        <v>71071</v>
      </c>
      <c r="C5" s="76" t="s">
        <v>595</v>
      </c>
      <c r="D5" s="66">
        <v>2506437</v>
      </c>
      <c r="E5" s="66">
        <v>0</v>
      </c>
      <c r="F5" s="66">
        <v>2506437</v>
      </c>
      <c r="G5" s="66">
        <v>-559390</v>
      </c>
      <c r="H5" s="66">
        <v>148154</v>
      </c>
      <c r="I5" s="66">
        <v>0</v>
      </c>
      <c r="J5" s="66">
        <v>2002516</v>
      </c>
      <c r="K5" s="66">
        <v>-3188456</v>
      </c>
      <c r="L5" s="66">
        <v>-47</v>
      </c>
      <c r="M5" s="66">
        <v>-62965</v>
      </c>
      <c r="N5" s="66">
        <v>-1660188</v>
      </c>
      <c r="O5" s="66">
        <v>-466130</v>
      </c>
      <c r="P5" s="66">
        <v>-2274726</v>
      </c>
      <c r="Q5" s="66">
        <v>0</v>
      </c>
      <c r="R5" s="66">
        <v>-2274726</v>
      </c>
      <c r="S5" s="66">
        <v>961744</v>
      </c>
      <c r="T5" s="66">
        <v>0</v>
      </c>
      <c r="U5" s="66">
        <v>961744</v>
      </c>
      <c r="V5" s="66">
        <v>-14079</v>
      </c>
      <c r="W5" s="66">
        <v>-5404</v>
      </c>
      <c r="X5" s="66">
        <v>0</v>
      </c>
      <c r="Y5" s="66">
        <v>-25845</v>
      </c>
      <c r="Z5" s="66">
        <v>0</v>
      </c>
      <c r="AA5" s="66">
        <v>0</v>
      </c>
      <c r="AB5" s="66">
        <v>-25845</v>
      </c>
      <c r="AC5" s="66">
        <v>206834</v>
      </c>
      <c r="AD5" s="66">
        <v>-771358</v>
      </c>
      <c r="AE5" s="66">
        <v>0</v>
      </c>
      <c r="AF5" s="66">
        <v>-206834</v>
      </c>
      <c r="AG5" s="66">
        <v>0</v>
      </c>
      <c r="AH5" s="66">
        <v>0</v>
      </c>
      <c r="AI5" s="66">
        <v>0</v>
      </c>
      <c r="AJ5" s="66">
        <v>-978192</v>
      </c>
      <c r="AK5" s="66">
        <v>769390</v>
      </c>
      <c r="AL5" s="66">
        <v>-208802</v>
      </c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>
        <v>2548</v>
      </c>
      <c r="BH5" s="66">
        <v>2548</v>
      </c>
      <c r="BI5" s="66">
        <v>0</v>
      </c>
      <c r="BJ5" s="66">
        <v>52606298</v>
      </c>
      <c r="BK5" s="66">
        <v>2827918</v>
      </c>
      <c r="BL5" s="66">
        <v>55684216</v>
      </c>
      <c r="BM5" s="66">
        <v>17296011</v>
      </c>
      <c r="BN5" s="66">
        <v>7201376</v>
      </c>
      <c r="BO5" s="66">
        <v>7173473</v>
      </c>
      <c r="BP5" s="66">
        <v>215</v>
      </c>
      <c r="BQ5" s="66">
        <v>0</v>
      </c>
      <c r="BR5" s="66">
        <v>864044</v>
      </c>
      <c r="BS5" s="66">
        <v>32535118</v>
      </c>
      <c r="BT5" s="66">
        <v>88219334</v>
      </c>
      <c r="BU5" s="66">
        <v>0</v>
      </c>
      <c r="BV5" s="66">
        <v>0</v>
      </c>
      <c r="BW5" s="66">
        <v>0</v>
      </c>
      <c r="BX5" s="66">
        <v>18978</v>
      </c>
      <c r="BY5" s="66">
        <v>18978</v>
      </c>
      <c r="BZ5" s="66">
        <v>0</v>
      </c>
      <c r="CA5" s="66">
        <v>3347</v>
      </c>
      <c r="CB5" s="66">
        <v>4381</v>
      </c>
      <c r="CC5" s="66">
        <v>26706</v>
      </c>
      <c r="CD5" s="66">
        <v>0</v>
      </c>
      <c r="CE5" s="66">
        <v>764316</v>
      </c>
      <c r="CF5" s="66">
        <v>273798</v>
      </c>
      <c r="CG5" s="66">
        <v>0</v>
      </c>
      <c r="CH5" s="66">
        <v>1038114</v>
      </c>
      <c r="CI5" s="66">
        <v>34218</v>
      </c>
      <c r="CJ5" s="66">
        <v>136448</v>
      </c>
      <c r="CK5" s="66">
        <v>170666</v>
      </c>
      <c r="CL5" s="66">
        <v>89466350</v>
      </c>
      <c r="CM5" s="66">
        <v>0</v>
      </c>
      <c r="CN5" s="66">
        <v>0</v>
      </c>
      <c r="CO5" s="66">
        <v>2937370</v>
      </c>
      <c r="CP5" s="66">
        <v>9387539</v>
      </c>
      <c r="CQ5" s="66">
        <v>-208802</v>
      </c>
      <c r="CR5" s="66">
        <v>0</v>
      </c>
      <c r="CS5" s="66">
        <v>9178737</v>
      </c>
      <c r="CT5" s="66">
        <v>0</v>
      </c>
      <c r="CU5" s="66">
        <v>18239</v>
      </c>
      <c r="CV5" s="66">
        <v>0</v>
      </c>
      <c r="CW5" s="66">
        <v>28268560</v>
      </c>
      <c r="CX5" s="66">
        <v>77521975</v>
      </c>
      <c r="CY5" s="66">
        <v>0</v>
      </c>
      <c r="CZ5" s="66">
        <v>0</v>
      </c>
      <c r="DA5" s="66">
        <v>77521975</v>
      </c>
      <c r="DB5" s="66">
        <v>325965</v>
      </c>
      <c r="DC5" s="66">
        <v>0</v>
      </c>
      <c r="DD5" s="66">
        <v>0</v>
      </c>
      <c r="DE5" s="66">
        <v>0</v>
      </c>
      <c r="DF5" s="66">
        <v>77847940</v>
      </c>
      <c r="DG5" s="66">
        <v>23027</v>
      </c>
      <c r="DH5" s="66">
        <v>0</v>
      </c>
      <c r="DI5" s="66">
        <v>23027</v>
      </c>
      <c r="DJ5" s="66">
        <v>0</v>
      </c>
      <c r="DK5" s="66">
        <v>0</v>
      </c>
      <c r="DL5" s="66">
        <v>0</v>
      </c>
      <c r="DM5" s="66">
        <v>0</v>
      </c>
      <c r="DN5" s="66">
        <v>464288</v>
      </c>
      <c r="DO5" s="66">
        <v>1929500</v>
      </c>
      <c r="DP5" s="66">
        <v>2393788</v>
      </c>
      <c r="DQ5" s="66">
        <v>4619</v>
      </c>
      <c r="DR5" s="66">
        <v>89466350</v>
      </c>
      <c r="DS5" s="66">
        <v>8982</v>
      </c>
      <c r="DT5" s="66">
        <v>0</v>
      </c>
      <c r="DU5" s="66">
        <v>250000</v>
      </c>
      <c r="DV5" s="66">
        <v>0</v>
      </c>
      <c r="DW5" s="66">
        <v>0</v>
      </c>
      <c r="DX5" s="66">
        <v>0</v>
      </c>
      <c r="DY5" s="66">
        <v>0</v>
      </c>
      <c r="DZ5" s="66">
        <v>0</v>
      </c>
      <c r="EA5" s="66">
        <v>0</v>
      </c>
      <c r="EB5" s="66">
        <v>0</v>
      </c>
      <c r="EC5" s="66">
        <v>0</v>
      </c>
      <c r="ED5" s="66">
        <v>0</v>
      </c>
      <c r="EE5" s="66">
        <v>0</v>
      </c>
      <c r="EF5" s="66">
        <v>0</v>
      </c>
      <c r="EG5" s="66">
        <v>0</v>
      </c>
      <c r="EH5" s="66">
        <v>0</v>
      </c>
      <c r="EI5" s="66">
        <v>0</v>
      </c>
      <c r="EJ5" s="66">
        <v>0</v>
      </c>
      <c r="EK5" s="66">
        <v>6450169</v>
      </c>
      <c r="EL5" s="66">
        <v>0</v>
      </c>
      <c r="EM5" s="66">
        <v>0</v>
      </c>
      <c r="EN5" s="66">
        <v>18239</v>
      </c>
      <c r="EO5" s="66">
        <v>0</v>
      </c>
      <c r="EP5" s="66">
        <v>40444224</v>
      </c>
      <c r="EQ5" s="66">
        <v>7780038</v>
      </c>
      <c r="ER5" s="66">
        <v>1029152</v>
      </c>
      <c r="ES5" s="66">
        <v>0</v>
      </c>
      <c r="ET5" s="66">
        <v>0</v>
      </c>
      <c r="EU5" s="66">
        <v>0</v>
      </c>
      <c r="EV5" s="66">
        <v>0</v>
      </c>
      <c r="EW5" s="66">
        <v>0</v>
      </c>
      <c r="EX5" s="66">
        <v>0</v>
      </c>
      <c r="EY5" s="66">
        <v>0</v>
      </c>
      <c r="EZ5" s="66">
        <v>0</v>
      </c>
      <c r="FA5" s="66">
        <v>78483718</v>
      </c>
      <c r="FB5" s="66">
        <v>311886</v>
      </c>
      <c r="FC5" s="66">
        <v>78795604</v>
      </c>
      <c r="FD5" s="66">
        <v>-11363077</v>
      </c>
      <c r="FE5" s="66">
        <v>-1104856</v>
      </c>
      <c r="FF5" s="66">
        <v>66327671</v>
      </c>
      <c r="FG5" s="66">
        <v>2506437</v>
      </c>
      <c r="FH5" s="66">
        <v>2460358</v>
      </c>
      <c r="FI5" s="66">
        <v>-2274726</v>
      </c>
      <c r="FJ5" s="66">
        <v>-36543</v>
      </c>
      <c r="FK5" s="66">
        <v>610</v>
      </c>
      <c r="FL5" s="66">
        <v>25608</v>
      </c>
      <c r="FM5" s="66">
        <v>69009415</v>
      </c>
      <c r="FN5" s="66">
        <v>1062200</v>
      </c>
      <c r="FO5" s="66">
        <v>7780038</v>
      </c>
      <c r="FP5" s="66">
        <v>77851654</v>
      </c>
      <c r="FQ5" s="66">
        <v>-325965</v>
      </c>
      <c r="FR5" s="66">
        <v>77525688</v>
      </c>
      <c r="FS5" s="66">
        <v>0</v>
      </c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70"/>
    </row>
    <row r="6" spans="1:354" x14ac:dyDescent="0.25">
      <c r="A6" s="75">
        <v>201812</v>
      </c>
      <c r="B6" s="75">
        <v>70814</v>
      </c>
      <c r="C6" s="76" t="s">
        <v>596</v>
      </c>
      <c r="D6" s="66">
        <v>4366422</v>
      </c>
      <c r="E6" s="66"/>
      <c r="F6" s="66">
        <v>4366422</v>
      </c>
      <c r="G6" s="66">
        <v>322923</v>
      </c>
      <c r="H6" s="66"/>
      <c r="I6" s="66">
        <v>15620</v>
      </c>
      <c r="J6" s="66">
        <v>341225</v>
      </c>
      <c r="K6" s="66">
        <v>-2815789</v>
      </c>
      <c r="L6" s="66">
        <v>-1504</v>
      </c>
      <c r="M6" s="66">
        <v>-48233</v>
      </c>
      <c r="N6" s="66">
        <v>-2185759</v>
      </c>
      <c r="O6" s="66">
        <v>602619</v>
      </c>
      <c r="P6" s="66">
        <v>-3317060</v>
      </c>
      <c r="Q6" s="66"/>
      <c r="R6" s="66">
        <v>-3317060</v>
      </c>
      <c r="S6" s="66">
        <v>-4804135</v>
      </c>
      <c r="T6" s="66"/>
      <c r="U6" s="66">
        <v>-4804135</v>
      </c>
      <c r="V6" s="66"/>
      <c r="W6" s="66">
        <v>430274</v>
      </c>
      <c r="X6" s="66"/>
      <c r="Y6" s="66">
        <v>-69358</v>
      </c>
      <c r="Z6" s="66"/>
      <c r="AA6" s="66"/>
      <c r="AB6" s="66">
        <v>-69358</v>
      </c>
      <c r="AC6" s="66">
        <v>-289670</v>
      </c>
      <c r="AD6" s="66">
        <v>-5266667</v>
      </c>
      <c r="AE6" s="66"/>
      <c r="AF6" s="66">
        <v>-483120</v>
      </c>
      <c r="AG6" s="66"/>
      <c r="AH6" s="66"/>
      <c r="AI6" s="66"/>
      <c r="AJ6" s="66">
        <v>-5749787</v>
      </c>
      <c r="AK6" s="66">
        <v>772790</v>
      </c>
      <c r="AL6" s="66">
        <v>-4976997</v>
      </c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>
        <v>4291</v>
      </c>
      <c r="BH6" s="66">
        <v>70291</v>
      </c>
      <c r="BI6" s="66">
        <v>584005</v>
      </c>
      <c r="BJ6" s="66">
        <v>106251336</v>
      </c>
      <c r="BK6" s="66"/>
      <c r="BL6" s="66">
        <v>106251336</v>
      </c>
      <c r="BM6" s="66">
        <v>804522</v>
      </c>
      <c r="BN6" s="66"/>
      <c r="BO6" s="66">
        <v>428959</v>
      </c>
      <c r="BP6" s="66"/>
      <c r="BQ6" s="66"/>
      <c r="BR6" s="66">
        <v>1725</v>
      </c>
      <c r="BS6" s="66">
        <v>1235206</v>
      </c>
      <c r="BT6" s="66">
        <v>108070547</v>
      </c>
      <c r="BU6" s="66">
        <v>3135246</v>
      </c>
      <c r="BV6" s="66"/>
      <c r="BW6" s="66"/>
      <c r="BX6" s="66">
        <v>194541</v>
      </c>
      <c r="BY6" s="66">
        <v>194541</v>
      </c>
      <c r="BZ6" s="66"/>
      <c r="CA6" s="66">
        <v>1800</v>
      </c>
      <c r="CB6" s="66">
        <v>173484</v>
      </c>
      <c r="CC6" s="66">
        <v>369825</v>
      </c>
      <c r="CD6" s="66"/>
      <c r="CE6" s="66">
        <v>1635220</v>
      </c>
      <c r="CF6" s="66">
        <v>322069</v>
      </c>
      <c r="CG6" s="66"/>
      <c r="CH6" s="66">
        <v>1957289</v>
      </c>
      <c r="CI6" s="66">
        <v>2928</v>
      </c>
      <c r="CJ6" s="66">
        <v>181344</v>
      </c>
      <c r="CK6" s="66">
        <v>184272</v>
      </c>
      <c r="CL6" s="66">
        <v>113822069</v>
      </c>
      <c r="CM6" s="66"/>
      <c r="CN6" s="66"/>
      <c r="CO6" s="66"/>
      <c r="CP6" s="66"/>
      <c r="CQ6" s="66">
        <v>18903394</v>
      </c>
      <c r="CR6" s="66"/>
      <c r="CS6" s="66">
        <v>18903394</v>
      </c>
      <c r="CT6" s="66"/>
      <c r="CU6" s="66">
        <v>5141711</v>
      </c>
      <c r="CV6" s="66"/>
      <c r="CW6" s="66">
        <v>42906759</v>
      </c>
      <c r="CX6" s="66">
        <v>85382032</v>
      </c>
      <c r="CY6" s="66">
        <v>3135246</v>
      </c>
      <c r="CZ6" s="66">
        <v>3135246</v>
      </c>
      <c r="DA6" s="66">
        <v>88517278</v>
      </c>
      <c r="DB6" s="66"/>
      <c r="DC6" s="66"/>
      <c r="DD6" s="66"/>
      <c r="DE6" s="66"/>
      <c r="DF6" s="66">
        <v>88517278</v>
      </c>
      <c r="DG6" s="66"/>
      <c r="DH6" s="66"/>
      <c r="DI6" s="66"/>
      <c r="DJ6" s="66">
        <v>26</v>
      </c>
      <c r="DK6" s="66"/>
      <c r="DL6" s="66">
        <v>28540</v>
      </c>
      <c r="DM6" s="66"/>
      <c r="DN6" s="66">
        <v>1191504</v>
      </c>
      <c r="DO6" s="66">
        <v>27391</v>
      </c>
      <c r="DP6" s="66">
        <v>1247462</v>
      </c>
      <c r="DQ6" s="66">
        <v>12223</v>
      </c>
      <c r="DR6" s="66">
        <v>113822069</v>
      </c>
      <c r="DS6" s="66">
        <v>34599</v>
      </c>
      <c r="DT6" s="66">
        <v>66000</v>
      </c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>
        <v>5141711</v>
      </c>
      <c r="EO6" s="66"/>
      <c r="EP6" s="66">
        <v>42475273</v>
      </c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>
        <v>83545414</v>
      </c>
      <c r="FB6" s="66">
        <v>0</v>
      </c>
      <c r="FC6" s="66">
        <v>83545414</v>
      </c>
      <c r="FD6" s="66">
        <v>-3023230</v>
      </c>
      <c r="FE6" s="66">
        <v>-2922612</v>
      </c>
      <c r="FF6" s="66">
        <v>77599572</v>
      </c>
      <c r="FG6" s="66">
        <v>4366229</v>
      </c>
      <c r="FH6" s="66">
        <v>6574182</v>
      </c>
      <c r="FI6" s="66">
        <v>-3038221</v>
      </c>
      <c r="FJ6" s="66">
        <v>-64933</v>
      </c>
      <c r="FK6" s="66">
        <v>-64481</v>
      </c>
      <c r="FL6" s="66">
        <v>-74151</v>
      </c>
      <c r="FM6" s="66">
        <v>85298197</v>
      </c>
      <c r="FN6" s="66">
        <v>3219079</v>
      </c>
      <c r="FO6" s="66">
        <v>0</v>
      </c>
      <c r="FP6" s="66">
        <v>88517276</v>
      </c>
      <c r="FQ6" s="66">
        <v>0</v>
      </c>
      <c r="FR6" s="66">
        <v>88517276</v>
      </c>
      <c r="FS6" s="66">
        <v>0</v>
      </c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70"/>
    </row>
    <row r="7" spans="1:354" x14ac:dyDescent="0.25">
      <c r="A7" s="75">
        <v>201812</v>
      </c>
      <c r="B7" s="75">
        <v>71044</v>
      </c>
      <c r="C7" s="76" t="s">
        <v>597</v>
      </c>
      <c r="D7" s="66">
        <v>3184832</v>
      </c>
      <c r="E7" s="66">
        <v>0</v>
      </c>
      <c r="F7" s="66">
        <v>3184832</v>
      </c>
      <c r="G7" s="66">
        <v>619065</v>
      </c>
      <c r="H7" s="66">
        <v>-569312</v>
      </c>
      <c r="I7" s="66">
        <v>35897</v>
      </c>
      <c r="J7" s="66">
        <v>1268236</v>
      </c>
      <c r="K7" s="66">
        <v>-2532638</v>
      </c>
      <c r="L7" s="66">
        <v>-564606</v>
      </c>
      <c r="M7" s="66">
        <v>-87010</v>
      </c>
      <c r="N7" s="66">
        <v>-1830368</v>
      </c>
      <c r="O7" s="66">
        <v>299400</v>
      </c>
      <c r="P7" s="66">
        <v>-1769787</v>
      </c>
      <c r="Q7" s="66">
        <v>0</v>
      </c>
      <c r="R7" s="66">
        <v>-1769787</v>
      </c>
      <c r="S7" s="66">
        <v>48057</v>
      </c>
      <c r="T7" s="66">
        <v>0</v>
      </c>
      <c r="U7" s="66">
        <v>48057</v>
      </c>
      <c r="V7" s="66">
        <v>0</v>
      </c>
      <c r="W7" s="66">
        <v>-72439</v>
      </c>
      <c r="X7" s="66">
        <v>0</v>
      </c>
      <c r="Y7" s="66">
        <v>-45621</v>
      </c>
      <c r="Z7" s="66">
        <v>0</v>
      </c>
      <c r="AA7" s="66">
        <v>0</v>
      </c>
      <c r="AB7" s="66">
        <v>-45621</v>
      </c>
      <c r="AC7" s="66">
        <v>185926</v>
      </c>
      <c r="AD7" s="66">
        <v>0</v>
      </c>
      <c r="AE7" s="66">
        <v>0</v>
      </c>
      <c r="AF7" s="66">
        <v>-226826</v>
      </c>
      <c r="AG7" s="66">
        <v>0</v>
      </c>
      <c r="AH7" s="66">
        <v>0</v>
      </c>
      <c r="AI7" s="66">
        <v>0</v>
      </c>
      <c r="AJ7" s="66">
        <v>-226826</v>
      </c>
      <c r="AK7" s="66">
        <v>40900</v>
      </c>
      <c r="AL7" s="66">
        <v>-185926</v>
      </c>
      <c r="AM7" s="66">
        <v>0</v>
      </c>
      <c r="AN7" s="66"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0</v>
      </c>
      <c r="AX7" s="66">
        <v>0</v>
      </c>
      <c r="AY7" s="66">
        <v>0</v>
      </c>
      <c r="AZ7" s="66">
        <v>0</v>
      </c>
      <c r="BA7" s="66">
        <v>0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857377</v>
      </c>
      <c r="BJ7" s="66">
        <v>3626347</v>
      </c>
      <c r="BK7" s="66">
        <v>24563310</v>
      </c>
      <c r="BL7" s="66">
        <v>30003504</v>
      </c>
      <c r="BM7" s="66">
        <v>10362345</v>
      </c>
      <c r="BN7" s="66">
        <v>3556818</v>
      </c>
      <c r="BO7" s="66">
        <v>13575319</v>
      </c>
      <c r="BP7" s="66">
        <v>0</v>
      </c>
      <c r="BQ7" s="66">
        <v>3731562</v>
      </c>
      <c r="BR7" s="66">
        <v>3433132</v>
      </c>
      <c r="BS7" s="66">
        <v>35994128</v>
      </c>
      <c r="BT7" s="66">
        <v>66855009</v>
      </c>
      <c r="BU7" s="66">
        <v>0</v>
      </c>
      <c r="BV7" s="66">
        <v>0</v>
      </c>
      <c r="BW7" s="66">
        <v>0</v>
      </c>
      <c r="BX7" s="66">
        <v>31833</v>
      </c>
      <c r="BY7" s="66">
        <v>31833</v>
      </c>
      <c r="BZ7" s="66"/>
      <c r="CA7" s="66">
        <v>1212179</v>
      </c>
      <c r="CB7" s="66">
        <v>27447</v>
      </c>
      <c r="CC7" s="66">
        <v>1349643</v>
      </c>
      <c r="CD7" s="66">
        <v>0</v>
      </c>
      <c r="CE7" s="66">
        <v>726617</v>
      </c>
      <c r="CF7" s="66">
        <v>59321</v>
      </c>
      <c r="CG7" s="66">
        <v>0</v>
      </c>
      <c r="CH7" s="66">
        <v>785938</v>
      </c>
      <c r="CI7" s="66">
        <v>211359</v>
      </c>
      <c r="CJ7" s="66">
        <v>122086</v>
      </c>
      <c r="CK7" s="66">
        <v>333445</v>
      </c>
      <c r="CL7" s="66">
        <v>69324035</v>
      </c>
      <c r="CM7" s="66">
        <v>0</v>
      </c>
      <c r="CN7" s="66">
        <v>0</v>
      </c>
      <c r="CO7" s="66">
        <v>0</v>
      </c>
      <c r="CP7" s="66">
        <v>12234</v>
      </c>
      <c r="CQ7" s="66">
        <v>5878264</v>
      </c>
      <c r="CR7" s="66">
        <v>0</v>
      </c>
      <c r="CS7" s="66">
        <v>5890498</v>
      </c>
      <c r="CT7" s="66">
        <v>0</v>
      </c>
      <c r="CU7" s="66">
        <v>896278</v>
      </c>
      <c r="CV7" s="66">
        <v>0</v>
      </c>
      <c r="CW7" s="66">
        <v>23641357</v>
      </c>
      <c r="CX7" s="66">
        <v>55573425</v>
      </c>
      <c r="CY7" s="66">
        <v>0</v>
      </c>
      <c r="CZ7" s="66">
        <v>0</v>
      </c>
      <c r="DA7" s="66">
        <v>55573425</v>
      </c>
      <c r="DB7" s="66">
        <v>0</v>
      </c>
      <c r="DC7" s="66">
        <v>0</v>
      </c>
      <c r="DD7" s="66">
        <v>0</v>
      </c>
      <c r="DE7" s="66">
        <v>0</v>
      </c>
      <c r="DF7" s="66">
        <v>55573425</v>
      </c>
      <c r="DG7" s="66">
        <v>0</v>
      </c>
      <c r="DH7" s="66">
        <v>7204</v>
      </c>
      <c r="DI7" s="66">
        <v>7204</v>
      </c>
      <c r="DJ7" s="66">
        <v>0</v>
      </c>
      <c r="DK7" s="66">
        <v>0</v>
      </c>
      <c r="DL7" s="66">
        <v>2655422</v>
      </c>
      <c r="DM7" s="66">
        <v>0</v>
      </c>
      <c r="DN7" s="66">
        <v>518761</v>
      </c>
      <c r="DO7" s="66">
        <v>3743698</v>
      </c>
      <c r="DP7" s="66">
        <v>6917881</v>
      </c>
      <c r="DQ7" s="66">
        <v>38749</v>
      </c>
      <c r="DR7" s="66">
        <v>69324035</v>
      </c>
      <c r="DS7" s="66">
        <v>0</v>
      </c>
      <c r="DT7" s="66">
        <v>0</v>
      </c>
      <c r="DU7" s="66">
        <v>0</v>
      </c>
      <c r="DV7" s="66">
        <v>1813847</v>
      </c>
      <c r="DW7" s="66">
        <v>0</v>
      </c>
      <c r="DX7" s="66">
        <v>1334952</v>
      </c>
      <c r="DY7" s="66">
        <v>0</v>
      </c>
      <c r="DZ7" s="66">
        <v>0</v>
      </c>
      <c r="EA7" s="66">
        <v>0</v>
      </c>
      <c r="EB7" s="66">
        <v>0</v>
      </c>
      <c r="EC7" s="66"/>
      <c r="ED7" s="66">
        <v>78184</v>
      </c>
      <c r="EE7" s="66">
        <v>0</v>
      </c>
      <c r="EF7" s="66">
        <v>0</v>
      </c>
      <c r="EG7" s="66">
        <v>0</v>
      </c>
      <c r="EH7" s="66">
        <v>0</v>
      </c>
      <c r="EI7" s="66">
        <v>0</v>
      </c>
      <c r="EJ7" s="66">
        <v>0</v>
      </c>
      <c r="EK7" s="66">
        <v>0</v>
      </c>
      <c r="EL7" s="66">
        <v>12234</v>
      </c>
      <c r="EM7" s="66">
        <v>0</v>
      </c>
      <c r="EN7" s="66">
        <v>896278</v>
      </c>
      <c r="EO7" s="66">
        <v>0</v>
      </c>
      <c r="EP7" s="66">
        <v>26853611</v>
      </c>
      <c r="EQ7" s="66">
        <v>4525413</v>
      </c>
      <c r="ER7" s="66">
        <v>553044</v>
      </c>
      <c r="ES7" s="66">
        <v>0</v>
      </c>
      <c r="ET7" s="66">
        <v>0</v>
      </c>
      <c r="EU7" s="66">
        <v>0</v>
      </c>
      <c r="EV7" s="66">
        <v>0</v>
      </c>
      <c r="EW7" s="66">
        <v>0</v>
      </c>
      <c r="EX7" s="66">
        <v>0</v>
      </c>
      <c r="EY7" s="66">
        <v>0</v>
      </c>
      <c r="EZ7" s="66">
        <v>0</v>
      </c>
      <c r="FA7" s="66">
        <v>55621482</v>
      </c>
      <c r="FB7" s="66">
        <v>0</v>
      </c>
      <c r="FC7" s="66">
        <v>55621482</v>
      </c>
      <c r="FD7" s="66">
        <v>-8318813</v>
      </c>
      <c r="FE7" s="66">
        <v>-3658476</v>
      </c>
      <c r="FF7" s="66">
        <v>43644193</v>
      </c>
      <c r="FG7" s="66">
        <v>3184832</v>
      </c>
      <c r="FH7" s="66">
        <v>2704605</v>
      </c>
      <c r="FI7" s="66">
        <v>-1769787</v>
      </c>
      <c r="FJ7" s="66">
        <v>-44383</v>
      </c>
      <c r="FK7" s="66">
        <v>-226325</v>
      </c>
      <c r="FL7" s="66">
        <v>-88938</v>
      </c>
      <c r="FM7" s="66">
        <v>47404197</v>
      </c>
      <c r="FN7" s="66">
        <v>3666185</v>
      </c>
      <c r="FO7" s="66">
        <v>4525412</v>
      </c>
      <c r="FP7" s="66">
        <v>55573424</v>
      </c>
      <c r="FQ7" s="66">
        <v>0</v>
      </c>
      <c r="FR7" s="66">
        <v>55573424</v>
      </c>
      <c r="FS7" s="66">
        <v>-22370</v>
      </c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70"/>
    </row>
    <row r="8" spans="1:354" x14ac:dyDescent="0.25">
      <c r="A8" s="75">
        <v>201812</v>
      </c>
      <c r="B8" s="75">
        <v>70912</v>
      </c>
      <c r="C8" s="76" t="s">
        <v>598</v>
      </c>
      <c r="D8" s="66"/>
      <c r="E8" s="66"/>
      <c r="F8" s="66"/>
      <c r="G8" s="66">
        <v>-9854</v>
      </c>
      <c r="H8" s="66">
        <v>-93438</v>
      </c>
      <c r="I8" s="66">
        <v>320753</v>
      </c>
      <c r="J8" s="66">
        <v>490503</v>
      </c>
      <c r="K8" s="66">
        <v>-126133</v>
      </c>
      <c r="L8" s="66">
        <v>-5216</v>
      </c>
      <c r="M8" s="66">
        <v>-32105</v>
      </c>
      <c r="N8" s="66">
        <v>544510</v>
      </c>
      <c r="O8" s="66">
        <v>-142747</v>
      </c>
      <c r="P8" s="66">
        <v>-939331</v>
      </c>
      <c r="Q8" s="66"/>
      <c r="R8" s="66">
        <v>-939331</v>
      </c>
      <c r="S8" s="66">
        <v>53473</v>
      </c>
      <c r="T8" s="66"/>
      <c r="U8" s="66">
        <v>53473</v>
      </c>
      <c r="V8" s="66">
        <v>-136899</v>
      </c>
      <c r="W8" s="66">
        <v>37608</v>
      </c>
      <c r="X8" s="66"/>
      <c r="Y8" s="66">
        <v>-22662</v>
      </c>
      <c r="Z8" s="66"/>
      <c r="AA8" s="66"/>
      <c r="AB8" s="66">
        <v>-22662</v>
      </c>
      <c r="AC8" s="66">
        <v>15349</v>
      </c>
      <c r="AD8" s="66">
        <v>-590701</v>
      </c>
      <c r="AE8" s="66"/>
      <c r="AF8" s="66">
        <v>-15349</v>
      </c>
      <c r="AG8" s="66"/>
      <c r="AH8" s="66"/>
      <c r="AI8" s="66"/>
      <c r="AJ8" s="66">
        <v>-606050</v>
      </c>
      <c r="AK8" s="66">
        <v>92667</v>
      </c>
      <c r="AL8" s="66">
        <v>-513383</v>
      </c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>
        <v>538</v>
      </c>
      <c r="BH8" s="66">
        <v>538</v>
      </c>
      <c r="BI8" s="66">
        <v>332545</v>
      </c>
      <c r="BJ8" s="66">
        <v>107466</v>
      </c>
      <c r="BK8" s="66">
        <v>7637567</v>
      </c>
      <c r="BL8" s="66">
        <v>7745033</v>
      </c>
      <c r="BM8" s="66">
        <v>2727448</v>
      </c>
      <c r="BN8" s="66"/>
      <c r="BO8" s="66">
        <v>13420948</v>
      </c>
      <c r="BP8" s="66">
        <v>29</v>
      </c>
      <c r="BQ8" s="66">
        <v>9203</v>
      </c>
      <c r="BR8" s="66">
        <v>2916539</v>
      </c>
      <c r="BS8" s="66">
        <v>19074167</v>
      </c>
      <c r="BT8" s="66">
        <v>27151745</v>
      </c>
      <c r="BU8" s="66"/>
      <c r="BV8" s="66"/>
      <c r="BW8" s="66"/>
      <c r="BX8" s="66"/>
      <c r="BY8" s="66"/>
      <c r="BZ8" s="66"/>
      <c r="CA8" s="66">
        <v>22529</v>
      </c>
      <c r="CB8" s="66">
        <v>3256</v>
      </c>
      <c r="CC8" s="66">
        <v>25785</v>
      </c>
      <c r="CD8" s="66"/>
      <c r="CE8" s="66">
        <v>155792</v>
      </c>
      <c r="CF8" s="66">
        <v>125387</v>
      </c>
      <c r="CG8" s="66"/>
      <c r="CH8" s="66">
        <v>281179</v>
      </c>
      <c r="CI8" s="66">
        <v>141616</v>
      </c>
      <c r="CJ8" s="66">
        <v>71832</v>
      </c>
      <c r="CK8" s="66">
        <v>213448</v>
      </c>
      <c r="CL8" s="66">
        <v>27672695</v>
      </c>
      <c r="CM8" s="66"/>
      <c r="CN8" s="66"/>
      <c r="CO8" s="66"/>
      <c r="CP8" s="66"/>
      <c r="CQ8" s="66">
        <v>3083409</v>
      </c>
      <c r="CR8" s="66"/>
      <c r="CS8" s="66">
        <v>3083409</v>
      </c>
      <c r="CT8" s="66"/>
      <c r="CU8" s="66">
        <v>458102</v>
      </c>
      <c r="CV8" s="66"/>
      <c r="CW8" s="66">
        <v>18101388</v>
      </c>
      <c r="CX8" s="66">
        <v>21210395</v>
      </c>
      <c r="CY8" s="66"/>
      <c r="CZ8" s="66"/>
      <c r="DA8" s="66">
        <v>21210395</v>
      </c>
      <c r="DB8" s="66">
        <v>136899</v>
      </c>
      <c r="DC8" s="66"/>
      <c r="DD8" s="66"/>
      <c r="DE8" s="66"/>
      <c r="DF8" s="66">
        <v>21347294</v>
      </c>
      <c r="DG8" s="66"/>
      <c r="DH8" s="66"/>
      <c r="DI8" s="66"/>
      <c r="DJ8" s="66"/>
      <c r="DK8" s="66"/>
      <c r="DL8" s="66">
        <v>1376608</v>
      </c>
      <c r="DM8" s="66"/>
      <c r="DN8" s="66">
        <v>212096</v>
      </c>
      <c r="DO8" s="66">
        <v>1195186</v>
      </c>
      <c r="DP8" s="66">
        <v>2783890</v>
      </c>
      <c r="DQ8" s="66"/>
      <c r="DR8" s="66">
        <v>27672695</v>
      </c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>
        <v>458102</v>
      </c>
      <c r="EO8" s="66"/>
      <c r="EP8" s="66"/>
      <c r="EQ8" s="66">
        <v>3033232</v>
      </c>
      <c r="ER8" s="66">
        <v>75775</v>
      </c>
      <c r="ES8" s="66"/>
      <c r="ET8" s="66"/>
      <c r="EU8" s="66"/>
      <c r="EV8" s="66"/>
      <c r="EW8" s="66"/>
      <c r="EX8" s="66"/>
      <c r="EY8" s="66"/>
      <c r="EZ8" s="66"/>
      <c r="FA8" s="66">
        <v>21263867</v>
      </c>
      <c r="FB8" s="66">
        <v>0</v>
      </c>
      <c r="FC8" s="66">
        <v>21263867</v>
      </c>
      <c r="FD8" s="66">
        <v>-2872866</v>
      </c>
      <c r="FE8" s="66">
        <v>-6651991</v>
      </c>
      <c r="FF8" s="66">
        <v>11739010</v>
      </c>
      <c r="FG8" s="66"/>
      <c r="FH8" s="66">
        <v>849551</v>
      </c>
      <c r="FI8" s="66">
        <v>-903379</v>
      </c>
      <c r="FJ8" s="66">
        <v>-65</v>
      </c>
      <c r="FK8" s="66">
        <v>-12455</v>
      </c>
      <c r="FL8" s="66">
        <v>5250</v>
      </c>
      <c r="FM8" s="66">
        <v>11677912</v>
      </c>
      <c r="FN8" s="66">
        <v>6636150</v>
      </c>
      <c r="FO8" s="66">
        <v>3033232</v>
      </c>
      <c r="FP8" s="66">
        <v>21347294</v>
      </c>
      <c r="FQ8" s="66">
        <v>-136899</v>
      </c>
      <c r="FR8" s="66">
        <v>21210395</v>
      </c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70"/>
    </row>
    <row r="9" spans="1:354" x14ac:dyDescent="0.25">
      <c r="A9" s="75">
        <v>201812</v>
      </c>
      <c r="B9" s="75">
        <v>70911</v>
      </c>
      <c r="C9" s="76" t="s">
        <v>599</v>
      </c>
      <c r="D9" s="66">
        <v>199545</v>
      </c>
      <c r="E9" s="66">
        <v>0</v>
      </c>
      <c r="F9" s="66">
        <v>199545</v>
      </c>
      <c r="G9" s="66">
        <v>2401</v>
      </c>
      <c r="H9" s="66">
        <v>37499</v>
      </c>
      <c r="I9" s="66">
        <v>94</v>
      </c>
      <c r="J9" s="66">
        <v>61574</v>
      </c>
      <c r="K9" s="66">
        <v>-107273</v>
      </c>
      <c r="L9" s="66">
        <v>-239094</v>
      </c>
      <c r="M9" s="66">
        <v>-9929</v>
      </c>
      <c r="N9" s="66">
        <v>-254728</v>
      </c>
      <c r="O9" s="66">
        <v>41909</v>
      </c>
      <c r="P9" s="66">
        <v>-463282</v>
      </c>
      <c r="Q9" s="66">
        <v>0</v>
      </c>
      <c r="R9" s="66">
        <v>-463282</v>
      </c>
      <c r="S9" s="66">
        <v>408871</v>
      </c>
      <c r="T9" s="66">
        <v>0</v>
      </c>
      <c r="U9" s="66">
        <v>408871</v>
      </c>
      <c r="V9" s="66">
        <v>0</v>
      </c>
      <c r="W9" s="66">
        <v>15928</v>
      </c>
      <c r="X9" s="66">
        <v>0</v>
      </c>
      <c r="Y9" s="66">
        <v>-3309</v>
      </c>
      <c r="Z9" s="66">
        <v>0</v>
      </c>
      <c r="AA9" s="66">
        <v>0</v>
      </c>
      <c r="AB9" s="66">
        <v>-3309</v>
      </c>
      <c r="AC9" s="66">
        <v>66085</v>
      </c>
      <c r="AD9" s="66">
        <v>11019</v>
      </c>
      <c r="AE9" s="66">
        <v>0</v>
      </c>
      <c r="AF9" s="66">
        <v>-80260</v>
      </c>
      <c r="AG9" s="66">
        <v>0</v>
      </c>
      <c r="AH9" s="66">
        <v>0</v>
      </c>
      <c r="AI9" s="66">
        <v>0</v>
      </c>
      <c r="AJ9" s="66">
        <v>-69241</v>
      </c>
      <c r="AK9" s="66">
        <v>14176</v>
      </c>
      <c r="AL9" s="66">
        <v>-55065</v>
      </c>
      <c r="AM9" s="66"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3600</v>
      </c>
      <c r="BJ9" s="66">
        <v>43364</v>
      </c>
      <c r="BK9" s="66">
        <v>250784</v>
      </c>
      <c r="BL9" s="66">
        <v>294148</v>
      </c>
      <c r="BM9" s="66">
        <v>83137</v>
      </c>
      <c r="BN9" s="66">
        <v>4656584</v>
      </c>
      <c r="BO9" s="66">
        <v>5253509</v>
      </c>
      <c r="BP9" s="66">
        <v>0</v>
      </c>
      <c r="BQ9" s="66">
        <v>270793</v>
      </c>
      <c r="BR9" s="66">
        <v>89716</v>
      </c>
      <c r="BS9" s="66">
        <v>10446891</v>
      </c>
      <c r="BT9" s="66">
        <v>10744639</v>
      </c>
      <c r="BU9" s="66">
        <v>0</v>
      </c>
      <c r="BV9" s="66">
        <v>0</v>
      </c>
      <c r="BW9" s="66">
        <v>0</v>
      </c>
      <c r="BX9" s="66">
        <v>0</v>
      </c>
      <c r="BY9" s="66">
        <v>0</v>
      </c>
      <c r="BZ9" s="66"/>
      <c r="CA9" s="66">
        <v>54</v>
      </c>
      <c r="CB9" s="66">
        <v>0</v>
      </c>
      <c r="CC9" s="66">
        <v>54</v>
      </c>
      <c r="CD9" s="66">
        <v>0</v>
      </c>
      <c r="CE9" s="66">
        <v>207039</v>
      </c>
      <c r="CF9" s="66">
        <v>61</v>
      </c>
      <c r="CG9" s="66">
        <v>0</v>
      </c>
      <c r="CH9" s="66">
        <v>207100</v>
      </c>
      <c r="CI9" s="66">
        <v>29498</v>
      </c>
      <c r="CJ9" s="66">
        <v>55287</v>
      </c>
      <c r="CK9" s="66">
        <v>84785</v>
      </c>
      <c r="CL9" s="66">
        <v>11036578</v>
      </c>
      <c r="CM9" s="66">
        <v>0</v>
      </c>
      <c r="CN9" s="66">
        <v>0</v>
      </c>
      <c r="CO9" s="66">
        <v>0</v>
      </c>
      <c r="CP9" s="66">
        <v>0</v>
      </c>
      <c r="CQ9" s="66">
        <v>1245735</v>
      </c>
      <c r="CR9" s="66">
        <v>0</v>
      </c>
      <c r="CS9" s="66">
        <v>1245735</v>
      </c>
      <c r="CT9" s="66">
        <v>0</v>
      </c>
      <c r="CU9" s="66">
        <v>406606</v>
      </c>
      <c r="CV9" s="66">
        <v>0</v>
      </c>
      <c r="CW9" s="66">
        <v>6076507</v>
      </c>
      <c r="CX9" s="66">
        <v>8546479</v>
      </c>
      <c r="CY9" s="66">
        <v>0</v>
      </c>
      <c r="CZ9" s="66">
        <v>0</v>
      </c>
      <c r="DA9" s="66">
        <v>8546479</v>
      </c>
      <c r="DB9" s="66">
        <v>0</v>
      </c>
      <c r="DC9" s="66">
        <v>0</v>
      </c>
      <c r="DD9" s="66">
        <v>0</v>
      </c>
      <c r="DE9" s="66">
        <v>0</v>
      </c>
      <c r="DF9" s="66">
        <v>8546479</v>
      </c>
      <c r="DG9" s="66">
        <v>0</v>
      </c>
      <c r="DH9" s="66">
        <v>0</v>
      </c>
      <c r="DI9" s="66">
        <v>0</v>
      </c>
      <c r="DJ9" s="66">
        <v>0</v>
      </c>
      <c r="DK9" s="66">
        <v>0</v>
      </c>
      <c r="DL9" s="66">
        <v>558815</v>
      </c>
      <c r="DM9" s="66">
        <v>0</v>
      </c>
      <c r="DN9" s="66">
        <v>71634</v>
      </c>
      <c r="DO9" s="66">
        <v>206609</v>
      </c>
      <c r="DP9" s="66">
        <v>837058</v>
      </c>
      <c r="DQ9" s="66">
        <v>700</v>
      </c>
      <c r="DR9" s="66">
        <v>11036578</v>
      </c>
      <c r="DS9" s="66">
        <v>0</v>
      </c>
      <c r="DT9" s="66">
        <v>0</v>
      </c>
      <c r="DU9" s="66">
        <v>0</v>
      </c>
      <c r="DV9" s="66">
        <v>0</v>
      </c>
      <c r="DW9" s="66">
        <v>0</v>
      </c>
      <c r="DX9" s="66">
        <v>93152</v>
      </c>
      <c r="DY9" s="66">
        <v>0</v>
      </c>
      <c r="DZ9" s="66">
        <v>0</v>
      </c>
      <c r="EA9" s="66">
        <v>0</v>
      </c>
      <c r="EB9" s="66">
        <v>0</v>
      </c>
      <c r="EC9" s="66"/>
      <c r="ED9" s="66">
        <v>0</v>
      </c>
      <c r="EE9" s="66">
        <v>0</v>
      </c>
      <c r="EF9" s="66">
        <v>0</v>
      </c>
      <c r="EG9" s="66">
        <v>0</v>
      </c>
      <c r="EH9" s="66">
        <v>0</v>
      </c>
      <c r="EI9" s="66">
        <v>0</v>
      </c>
      <c r="EJ9" s="66">
        <v>0</v>
      </c>
      <c r="EK9" s="66">
        <v>0</v>
      </c>
      <c r="EL9" s="66">
        <v>0</v>
      </c>
      <c r="EM9" s="66">
        <v>0</v>
      </c>
      <c r="EN9" s="66">
        <v>406606</v>
      </c>
      <c r="EO9" s="66">
        <v>0</v>
      </c>
      <c r="EP9" s="66">
        <v>2376029</v>
      </c>
      <c r="EQ9" s="66">
        <v>0</v>
      </c>
      <c r="ER9" s="66">
        <v>93943</v>
      </c>
      <c r="ES9" s="66">
        <v>0</v>
      </c>
      <c r="ET9" s="66">
        <v>0</v>
      </c>
      <c r="EU9" s="66">
        <v>0</v>
      </c>
      <c r="EV9" s="66">
        <v>0</v>
      </c>
      <c r="EW9" s="66">
        <v>0</v>
      </c>
      <c r="EX9" s="66">
        <v>0</v>
      </c>
      <c r="EY9" s="66">
        <v>0</v>
      </c>
      <c r="EZ9" s="66">
        <v>0</v>
      </c>
      <c r="FA9" s="66">
        <v>8955350</v>
      </c>
      <c r="FB9" s="66">
        <v>0</v>
      </c>
      <c r="FC9" s="66">
        <v>8955350</v>
      </c>
      <c r="FD9" s="66">
        <v>0</v>
      </c>
      <c r="FE9" s="66">
        <v>-272946</v>
      </c>
      <c r="FF9" s="66">
        <v>8682404</v>
      </c>
      <c r="FG9" s="66">
        <v>199545</v>
      </c>
      <c r="FH9" s="66">
        <v>342690</v>
      </c>
      <c r="FI9" s="66">
        <v>-463282</v>
      </c>
      <c r="FJ9" s="66">
        <v>-3936</v>
      </c>
      <c r="FK9" s="66">
        <v>7317</v>
      </c>
      <c r="FL9" s="66">
        <v>80429</v>
      </c>
      <c r="FM9" s="66">
        <v>8845167</v>
      </c>
      <c r="FN9" s="66">
        <v>212888</v>
      </c>
      <c r="FO9" s="66">
        <v>0</v>
      </c>
      <c r="FP9" s="66">
        <v>8546478</v>
      </c>
      <c r="FQ9" s="66">
        <v>0</v>
      </c>
      <c r="FR9" s="66">
        <v>8546478</v>
      </c>
      <c r="FS9" s="66">
        <v>-511577</v>
      </c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70"/>
    </row>
    <row r="10" spans="1:354" x14ac:dyDescent="0.25">
      <c r="A10" s="75">
        <v>201812</v>
      </c>
      <c r="B10" s="75">
        <v>70806</v>
      </c>
      <c r="C10" s="76" t="s">
        <v>600</v>
      </c>
      <c r="D10" s="66">
        <v>411271</v>
      </c>
      <c r="E10" s="66">
        <v>0</v>
      </c>
      <c r="F10" s="66">
        <v>411271</v>
      </c>
      <c r="G10" s="66">
        <v>1437</v>
      </c>
      <c r="H10" s="66">
        <v>0</v>
      </c>
      <c r="I10" s="66">
        <v>0</v>
      </c>
      <c r="J10" s="66">
        <v>138092</v>
      </c>
      <c r="K10" s="66">
        <v>-441113</v>
      </c>
      <c r="L10" s="66">
        <v>-1034</v>
      </c>
      <c r="M10" s="66">
        <v>-22460</v>
      </c>
      <c r="N10" s="66">
        <v>-325078</v>
      </c>
      <c r="O10" s="66">
        <v>45683</v>
      </c>
      <c r="P10" s="66">
        <v>-289159</v>
      </c>
      <c r="Q10" s="66">
        <v>0</v>
      </c>
      <c r="R10" s="66">
        <v>-289159</v>
      </c>
      <c r="S10" s="66">
        <v>73336</v>
      </c>
      <c r="T10" s="66">
        <v>0</v>
      </c>
      <c r="U10" s="66">
        <v>73336</v>
      </c>
      <c r="V10" s="66">
        <v>0</v>
      </c>
      <c r="W10" s="66">
        <v>7027</v>
      </c>
      <c r="X10" s="66">
        <v>0</v>
      </c>
      <c r="Y10" s="66">
        <v>-5758</v>
      </c>
      <c r="Z10" s="66">
        <v>0</v>
      </c>
      <c r="AA10" s="66">
        <v>0</v>
      </c>
      <c r="AB10" s="66">
        <v>-5758</v>
      </c>
      <c r="AC10" s="66">
        <v>72723</v>
      </c>
      <c r="AD10" s="66">
        <v>-9955</v>
      </c>
      <c r="AE10" s="66">
        <v>-120</v>
      </c>
      <c r="AF10" s="66">
        <v>-84894</v>
      </c>
      <c r="AG10" s="66">
        <v>0</v>
      </c>
      <c r="AH10" s="66">
        <v>0</v>
      </c>
      <c r="AI10" s="66">
        <v>0</v>
      </c>
      <c r="AJ10" s="66">
        <v>-94969</v>
      </c>
      <c r="AK10" s="66">
        <v>12267</v>
      </c>
      <c r="AL10" s="66">
        <v>-82702</v>
      </c>
      <c r="AM10" s="66">
        <v>2020</v>
      </c>
      <c r="AN10" s="66">
        <v>0</v>
      </c>
      <c r="AO10" s="66">
        <v>0</v>
      </c>
      <c r="AP10" s="66">
        <v>0</v>
      </c>
      <c r="AQ10" s="66">
        <v>0</v>
      </c>
      <c r="AR10" s="66">
        <v>2020</v>
      </c>
      <c r="AS10" s="66">
        <v>0</v>
      </c>
      <c r="AT10" s="66">
        <v>-2328</v>
      </c>
      <c r="AU10" s="66">
        <v>0</v>
      </c>
      <c r="AV10" s="66">
        <v>404</v>
      </c>
      <c r="AW10" s="66">
        <v>0</v>
      </c>
      <c r="AX10" s="66">
        <v>0</v>
      </c>
      <c r="AY10" s="66">
        <v>-1924</v>
      </c>
      <c r="AZ10" s="66">
        <v>0</v>
      </c>
      <c r="BA10" s="66">
        <v>0</v>
      </c>
      <c r="BB10" s="66">
        <v>-120</v>
      </c>
      <c r="BC10" s="66">
        <v>0</v>
      </c>
      <c r="BD10" s="66">
        <v>-120</v>
      </c>
      <c r="BE10" s="66">
        <v>-96</v>
      </c>
      <c r="BF10" s="66">
        <v>-120</v>
      </c>
      <c r="BG10" s="66">
        <v>0</v>
      </c>
      <c r="BH10" s="66">
        <v>0</v>
      </c>
      <c r="BI10" s="66">
        <v>0</v>
      </c>
      <c r="BJ10" s="66">
        <v>16851</v>
      </c>
      <c r="BK10" s="66">
        <v>0</v>
      </c>
      <c r="BL10" s="66">
        <v>16851</v>
      </c>
      <c r="BM10" s="66">
        <v>2260629</v>
      </c>
      <c r="BN10" s="66">
        <v>4849701</v>
      </c>
      <c r="BO10" s="66">
        <v>6863184</v>
      </c>
      <c r="BP10" s="66">
        <v>79774</v>
      </c>
      <c r="BQ10" s="66">
        <v>0</v>
      </c>
      <c r="BR10" s="66">
        <v>94229</v>
      </c>
      <c r="BS10" s="66">
        <v>14178068</v>
      </c>
      <c r="BT10" s="66">
        <v>14194919</v>
      </c>
      <c r="BU10" s="66">
        <v>0</v>
      </c>
      <c r="BV10" s="66">
        <v>0</v>
      </c>
      <c r="BW10" s="66">
        <v>0</v>
      </c>
      <c r="BX10" s="66">
        <v>12816</v>
      </c>
      <c r="BY10" s="66">
        <v>12816</v>
      </c>
      <c r="BZ10" s="66">
        <v>0</v>
      </c>
      <c r="CA10" s="66">
        <v>0</v>
      </c>
      <c r="CB10" s="66">
        <v>16348</v>
      </c>
      <c r="CC10" s="66">
        <v>29164</v>
      </c>
      <c r="CD10" s="66">
        <v>0</v>
      </c>
      <c r="CE10" s="66">
        <v>0</v>
      </c>
      <c r="CF10" s="66">
        <v>68262</v>
      </c>
      <c r="CG10" s="66">
        <v>110351</v>
      </c>
      <c r="CH10" s="66">
        <v>178613</v>
      </c>
      <c r="CI10" s="66">
        <v>39897</v>
      </c>
      <c r="CJ10" s="66">
        <v>15627</v>
      </c>
      <c r="CK10" s="66">
        <v>55524</v>
      </c>
      <c r="CL10" s="66">
        <v>14458220</v>
      </c>
      <c r="CM10" s="66">
        <v>0</v>
      </c>
      <c r="CN10" s="66">
        <v>0</v>
      </c>
      <c r="CO10" s="66">
        <v>0</v>
      </c>
      <c r="CP10" s="66">
        <v>0</v>
      </c>
      <c r="CQ10" s="66">
        <v>3472542</v>
      </c>
      <c r="CR10" s="66">
        <v>0</v>
      </c>
      <c r="CS10" s="66">
        <v>3472542</v>
      </c>
      <c r="CT10" s="66">
        <v>0</v>
      </c>
      <c r="CU10" s="66">
        <v>728910</v>
      </c>
      <c r="CV10" s="66">
        <v>0</v>
      </c>
      <c r="CW10" s="66">
        <v>6514061</v>
      </c>
      <c r="CX10" s="66">
        <v>9513928</v>
      </c>
      <c r="CY10" s="66">
        <v>0</v>
      </c>
      <c r="CZ10" s="66">
        <v>0</v>
      </c>
      <c r="DA10" s="66">
        <v>9513928</v>
      </c>
      <c r="DB10" s="66">
        <v>0</v>
      </c>
      <c r="DC10" s="66">
        <v>0</v>
      </c>
      <c r="DD10" s="66">
        <v>0</v>
      </c>
      <c r="DE10" s="66">
        <v>0</v>
      </c>
      <c r="DF10" s="66">
        <v>9513929</v>
      </c>
      <c r="DG10" s="66">
        <v>0</v>
      </c>
      <c r="DH10" s="66">
        <v>0</v>
      </c>
      <c r="DI10" s="66">
        <v>0</v>
      </c>
      <c r="DJ10" s="66">
        <v>0</v>
      </c>
      <c r="DK10" s="66">
        <v>0</v>
      </c>
      <c r="DL10" s="66">
        <v>247342</v>
      </c>
      <c r="DM10" s="66">
        <v>0</v>
      </c>
      <c r="DN10" s="66">
        <v>0</v>
      </c>
      <c r="DO10" s="66">
        <v>495498</v>
      </c>
      <c r="DP10" s="66">
        <v>742840</v>
      </c>
      <c r="DQ10" s="66">
        <v>0</v>
      </c>
      <c r="DR10" s="66">
        <v>14458220</v>
      </c>
      <c r="DS10" s="66">
        <v>0</v>
      </c>
      <c r="DT10" s="66">
        <v>0</v>
      </c>
      <c r="DU10" s="66">
        <v>0</v>
      </c>
      <c r="DV10" s="66">
        <v>0</v>
      </c>
      <c r="DW10" s="66">
        <v>0</v>
      </c>
      <c r="DX10" s="66">
        <v>30551</v>
      </c>
      <c r="DY10" s="66">
        <v>0</v>
      </c>
      <c r="DZ10" s="66">
        <v>0</v>
      </c>
      <c r="EA10" s="66">
        <v>0</v>
      </c>
      <c r="EB10" s="66">
        <v>0</v>
      </c>
      <c r="EC10" s="66">
        <v>0</v>
      </c>
      <c r="ED10" s="66">
        <v>0</v>
      </c>
      <c r="EE10" s="66">
        <v>0</v>
      </c>
      <c r="EF10" s="66">
        <v>0</v>
      </c>
      <c r="EG10" s="66">
        <v>0</v>
      </c>
      <c r="EH10" s="66">
        <v>0</v>
      </c>
      <c r="EI10" s="66">
        <v>0</v>
      </c>
      <c r="EJ10" s="66">
        <v>0</v>
      </c>
      <c r="EK10" s="66">
        <v>0</v>
      </c>
      <c r="EL10" s="66">
        <v>0</v>
      </c>
      <c r="EM10" s="66">
        <v>0</v>
      </c>
      <c r="EN10" s="66">
        <v>728910</v>
      </c>
      <c r="EO10" s="66">
        <v>0</v>
      </c>
      <c r="EP10" s="66">
        <v>2925828</v>
      </c>
      <c r="EQ10" s="66">
        <v>0</v>
      </c>
      <c r="ER10" s="66">
        <v>74039</v>
      </c>
      <c r="ES10" s="66">
        <v>0</v>
      </c>
      <c r="ET10" s="66">
        <v>0</v>
      </c>
      <c r="EU10" s="66">
        <v>0</v>
      </c>
      <c r="EV10" s="66">
        <v>0</v>
      </c>
      <c r="EW10" s="66">
        <v>0</v>
      </c>
      <c r="EX10" s="66">
        <v>0</v>
      </c>
      <c r="EY10" s="66">
        <v>0</v>
      </c>
      <c r="EZ10" s="66">
        <v>0</v>
      </c>
      <c r="FA10" s="66">
        <v>9583110</v>
      </c>
      <c r="FB10" s="66">
        <v>0</v>
      </c>
      <c r="FC10" s="66">
        <v>9583110</v>
      </c>
      <c r="FD10" s="66">
        <v>-426013</v>
      </c>
      <c r="FE10" s="66">
        <v>-85319</v>
      </c>
      <c r="FF10" s="66">
        <v>9071778</v>
      </c>
      <c r="FG10" s="66">
        <v>411271</v>
      </c>
      <c r="FH10" s="66">
        <v>255208</v>
      </c>
      <c r="FI10" s="66">
        <v>-255538</v>
      </c>
      <c r="FJ10" s="66">
        <v>-5847</v>
      </c>
      <c r="FK10" s="66">
        <v>-10593</v>
      </c>
      <c r="FL10" s="66">
        <v>-21404</v>
      </c>
      <c r="FM10" s="66">
        <v>9444875</v>
      </c>
      <c r="FN10" s="66">
        <v>121410</v>
      </c>
      <c r="FO10" s="66"/>
      <c r="FP10" s="66">
        <v>9509774</v>
      </c>
      <c r="FQ10" s="66">
        <v>0</v>
      </c>
      <c r="FR10" s="66">
        <v>9509774</v>
      </c>
      <c r="FS10" s="66">
        <v>-56511</v>
      </c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70"/>
    </row>
    <row r="11" spans="1:354" x14ac:dyDescent="0.25">
      <c r="A11" s="75">
        <v>201812</v>
      </c>
      <c r="B11" s="75">
        <v>70727</v>
      </c>
      <c r="C11" s="76" t="s">
        <v>601</v>
      </c>
      <c r="D11" s="66">
        <v>1805967</v>
      </c>
      <c r="E11" s="66">
        <v>0</v>
      </c>
      <c r="F11" s="66">
        <v>1805967</v>
      </c>
      <c r="G11" s="66">
        <v>531726</v>
      </c>
      <c r="H11" s="66">
        <v>-522619</v>
      </c>
      <c r="I11" s="66">
        <v>29716</v>
      </c>
      <c r="J11" s="66">
        <v>1028676</v>
      </c>
      <c r="K11" s="66">
        <v>-2133549</v>
      </c>
      <c r="L11" s="66">
        <v>-414966</v>
      </c>
      <c r="M11" s="66">
        <v>-72901</v>
      </c>
      <c r="N11" s="66">
        <v>-1553917</v>
      </c>
      <c r="O11" s="66">
        <v>264557</v>
      </c>
      <c r="P11" s="66">
        <v>-1401104</v>
      </c>
      <c r="Q11" s="66">
        <v>0</v>
      </c>
      <c r="R11" s="66">
        <v>-1401104</v>
      </c>
      <c r="S11" s="66">
        <v>661394</v>
      </c>
      <c r="T11" s="66">
        <v>0</v>
      </c>
      <c r="U11" s="66">
        <v>661394</v>
      </c>
      <c r="V11" s="66">
        <v>0</v>
      </c>
      <c r="W11" s="66">
        <v>-40611</v>
      </c>
      <c r="X11" s="66">
        <v>0</v>
      </c>
      <c r="Y11" s="66">
        <v>-23823</v>
      </c>
      <c r="Z11" s="66">
        <v>0</v>
      </c>
      <c r="AA11" s="66">
        <v>0</v>
      </c>
      <c r="AB11" s="66">
        <v>-23823</v>
      </c>
      <c r="AC11" s="66">
        <v>287537</v>
      </c>
      <c r="AD11" s="66">
        <v>0</v>
      </c>
      <c r="AE11" s="66">
        <v>0</v>
      </c>
      <c r="AF11" s="66">
        <v>-341403</v>
      </c>
      <c r="AG11" s="66">
        <v>0</v>
      </c>
      <c r="AH11" s="66">
        <v>0</v>
      </c>
      <c r="AI11" s="66">
        <v>0</v>
      </c>
      <c r="AJ11" s="66">
        <v>-341403</v>
      </c>
      <c r="AK11" s="66">
        <v>53866</v>
      </c>
      <c r="AL11" s="66">
        <v>-287537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725541</v>
      </c>
      <c r="BJ11" s="66">
        <v>3387794</v>
      </c>
      <c r="BK11" s="66">
        <v>21423710</v>
      </c>
      <c r="BL11" s="66">
        <v>26209490</v>
      </c>
      <c r="BM11" s="66">
        <v>8252996</v>
      </c>
      <c r="BN11" s="66">
        <v>3021660</v>
      </c>
      <c r="BO11" s="66">
        <v>10091817</v>
      </c>
      <c r="BP11" s="66">
        <v>142</v>
      </c>
      <c r="BQ11" s="66">
        <v>3143663</v>
      </c>
      <c r="BR11" s="66">
        <v>2990991</v>
      </c>
      <c r="BS11" s="66">
        <v>28216282</v>
      </c>
      <c r="BT11" s="66">
        <v>55151313</v>
      </c>
      <c r="BU11" s="66">
        <v>0</v>
      </c>
      <c r="BV11" s="66">
        <v>0</v>
      </c>
      <c r="BW11" s="66">
        <v>0</v>
      </c>
      <c r="BX11" s="66">
        <v>13466</v>
      </c>
      <c r="BY11" s="66">
        <v>13466</v>
      </c>
      <c r="BZ11" s="66"/>
      <c r="CA11" s="66">
        <v>801240</v>
      </c>
      <c r="CB11" s="66">
        <v>20698</v>
      </c>
      <c r="CC11" s="66">
        <v>868477</v>
      </c>
      <c r="CD11" s="66">
        <v>0</v>
      </c>
      <c r="CE11" s="66">
        <v>596250</v>
      </c>
      <c r="CF11" s="66">
        <v>25096</v>
      </c>
      <c r="CG11" s="66">
        <v>0</v>
      </c>
      <c r="CH11" s="66">
        <v>621346</v>
      </c>
      <c r="CI11" s="66">
        <v>161159</v>
      </c>
      <c r="CJ11" s="66">
        <v>108081</v>
      </c>
      <c r="CK11" s="66">
        <v>269240</v>
      </c>
      <c r="CL11" s="66">
        <v>56910376</v>
      </c>
      <c r="CM11" s="66">
        <v>0</v>
      </c>
      <c r="CN11" s="66">
        <v>0</v>
      </c>
      <c r="CO11" s="66">
        <v>0</v>
      </c>
      <c r="CP11" s="66">
        <v>18471</v>
      </c>
      <c r="CQ11" s="66">
        <v>9172465</v>
      </c>
      <c r="CR11" s="66">
        <v>0</v>
      </c>
      <c r="CS11" s="66">
        <v>9190936</v>
      </c>
      <c r="CT11" s="66">
        <v>0</v>
      </c>
      <c r="CU11" s="66">
        <v>491236</v>
      </c>
      <c r="CV11" s="66">
        <v>0</v>
      </c>
      <c r="CW11" s="66">
        <v>20939943</v>
      </c>
      <c r="CX11" s="66">
        <v>41488813</v>
      </c>
      <c r="CY11" s="66">
        <v>0</v>
      </c>
      <c r="CZ11" s="66">
        <v>0</v>
      </c>
      <c r="DA11" s="66">
        <v>41488813</v>
      </c>
      <c r="DB11" s="66">
        <v>0</v>
      </c>
      <c r="DC11" s="66">
        <v>0</v>
      </c>
      <c r="DD11" s="66">
        <v>0</v>
      </c>
      <c r="DE11" s="66">
        <v>0</v>
      </c>
      <c r="DF11" s="66">
        <v>41488813</v>
      </c>
      <c r="DG11" s="66">
        <v>0</v>
      </c>
      <c r="DH11" s="66">
        <v>3938</v>
      </c>
      <c r="DI11" s="66">
        <v>3938</v>
      </c>
      <c r="DJ11" s="66">
        <v>0</v>
      </c>
      <c r="DK11" s="66">
        <v>0</v>
      </c>
      <c r="DL11" s="66">
        <v>2103157</v>
      </c>
      <c r="DM11" s="66">
        <v>0</v>
      </c>
      <c r="DN11" s="66">
        <v>407695</v>
      </c>
      <c r="DO11" s="66">
        <v>3196060</v>
      </c>
      <c r="DP11" s="66">
        <v>5706912</v>
      </c>
      <c r="DQ11" s="66">
        <v>28541</v>
      </c>
      <c r="DR11" s="66">
        <v>56910376</v>
      </c>
      <c r="DS11" s="66">
        <v>0</v>
      </c>
      <c r="DT11" s="66">
        <v>0</v>
      </c>
      <c r="DU11" s="66">
        <v>0</v>
      </c>
      <c r="DV11" s="66">
        <v>1397986</v>
      </c>
      <c r="DW11" s="66">
        <v>0</v>
      </c>
      <c r="DX11" s="66">
        <v>715013</v>
      </c>
      <c r="DY11" s="66">
        <v>0</v>
      </c>
      <c r="DZ11" s="66">
        <v>0</v>
      </c>
      <c r="EA11" s="66">
        <v>0</v>
      </c>
      <c r="EB11" s="66">
        <v>0</v>
      </c>
      <c r="EC11" s="66"/>
      <c r="ED11" s="66">
        <v>33073</v>
      </c>
      <c r="EE11" s="66">
        <v>0</v>
      </c>
      <c r="EF11" s="66">
        <v>0</v>
      </c>
      <c r="EG11" s="66">
        <v>0</v>
      </c>
      <c r="EH11" s="66">
        <v>0</v>
      </c>
      <c r="EI11" s="66">
        <v>0</v>
      </c>
      <c r="EJ11" s="66">
        <v>0</v>
      </c>
      <c r="EK11" s="66">
        <v>0</v>
      </c>
      <c r="EL11" s="66">
        <v>18471</v>
      </c>
      <c r="EM11" s="66">
        <v>0</v>
      </c>
      <c r="EN11" s="66">
        <v>491236</v>
      </c>
      <c r="EO11" s="66">
        <v>0</v>
      </c>
      <c r="EP11" s="66">
        <v>20168439</v>
      </c>
      <c r="EQ11" s="66">
        <v>0</v>
      </c>
      <c r="ER11" s="66">
        <v>380431</v>
      </c>
      <c r="ES11" s="66">
        <v>0</v>
      </c>
      <c r="ET11" s="66">
        <v>0</v>
      </c>
      <c r="EU11" s="66">
        <v>0</v>
      </c>
      <c r="EV11" s="66">
        <v>0</v>
      </c>
      <c r="EW11" s="66">
        <v>0</v>
      </c>
      <c r="EX11" s="66">
        <v>0</v>
      </c>
      <c r="EY11" s="66">
        <v>0</v>
      </c>
      <c r="EZ11" s="66">
        <v>0</v>
      </c>
      <c r="FA11" s="66">
        <v>42150207</v>
      </c>
      <c r="FB11" s="66">
        <v>0</v>
      </c>
      <c r="FC11" s="66">
        <v>42150207</v>
      </c>
      <c r="FD11" s="66">
        <v>-2705302</v>
      </c>
      <c r="FE11" s="66">
        <v>-4165252</v>
      </c>
      <c r="FF11" s="66">
        <v>35279653</v>
      </c>
      <c r="FG11" s="66">
        <v>1805967</v>
      </c>
      <c r="FH11" s="66">
        <v>2212942</v>
      </c>
      <c r="FI11" s="66">
        <v>-1401104</v>
      </c>
      <c r="FJ11" s="66">
        <v>-23086</v>
      </c>
      <c r="FK11" s="66">
        <v>-98586</v>
      </c>
      <c r="FL11" s="66">
        <v>-28070</v>
      </c>
      <c r="FM11" s="66">
        <v>37747716</v>
      </c>
      <c r="FN11" s="66">
        <v>3937801</v>
      </c>
      <c r="FO11" s="66">
        <v>0</v>
      </c>
      <c r="FP11" s="66">
        <v>41488813</v>
      </c>
      <c r="FQ11" s="66">
        <v>0</v>
      </c>
      <c r="FR11" s="66">
        <v>41488813</v>
      </c>
      <c r="FS11" s="66">
        <v>-196704</v>
      </c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70"/>
    </row>
    <row r="12" spans="1:354" x14ac:dyDescent="0.25">
      <c r="A12" s="75">
        <v>201812</v>
      </c>
      <c r="B12" s="75">
        <v>70857</v>
      </c>
      <c r="C12" s="76" t="s">
        <v>602</v>
      </c>
      <c r="D12" s="66">
        <v>3943987</v>
      </c>
      <c r="E12" s="66">
        <v>0</v>
      </c>
      <c r="F12" s="66">
        <v>3943987</v>
      </c>
      <c r="G12" s="66">
        <v>1165260</v>
      </c>
      <c r="H12" s="66">
        <v>-1132114</v>
      </c>
      <c r="I12" s="66">
        <v>92838</v>
      </c>
      <c r="J12" s="66">
        <v>2293175</v>
      </c>
      <c r="K12" s="66">
        <v>-4748021</v>
      </c>
      <c r="L12" s="66">
        <v>-986973</v>
      </c>
      <c r="M12" s="66">
        <v>-160708</v>
      </c>
      <c r="N12" s="66">
        <v>-3476543</v>
      </c>
      <c r="O12" s="66">
        <v>591482</v>
      </c>
      <c r="P12" s="66">
        <v>-2839930</v>
      </c>
      <c r="Q12" s="66">
        <v>0</v>
      </c>
      <c r="R12" s="66">
        <v>-2839930</v>
      </c>
      <c r="S12" s="66">
        <v>1258815</v>
      </c>
      <c r="T12" s="66">
        <v>0</v>
      </c>
      <c r="U12" s="66">
        <v>1258815</v>
      </c>
      <c r="V12" s="66">
        <v>0</v>
      </c>
      <c r="W12" s="66">
        <v>-80575</v>
      </c>
      <c r="X12" s="66">
        <v>0</v>
      </c>
      <c r="Y12" s="66">
        <v>-49581</v>
      </c>
      <c r="Z12" s="66">
        <v>0</v>
      </c>
      <c r="AA12" s="66">
        <v>0</v>
      </c>
      <c r="AB12" s="66">
        <v>-49581</v>
      </c>
      <c r="AC12" s="66">
        <v>652345</v>
      </c>
      <c r="AD12" s="66">
        <v>0</v>
      </c>
      <c r="AE12" s="66">
        <v>0</v>
      </c>
      <c r="AF12" s="66">
        <v>-774498</v>
      </c>
      <c r="AG12" s="66">
        <v>0</v>
      </c>
      <c r="AH12" s="66">
        <v>0</v>
      </c>
      <c r="AI12" s="66">
        <v>0</v>
      </c>
      <c r="AJ12" s="66">
        <v>-774498</v>
      </c>
      <c r="AK12" s="66">
        <v>122153</v>
      </c>
      <c r="AL12" s="66">
        <v>-652345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2980524</v>
      </c>
      <c r="BJ12" s="66">
        <v>8438511</v>
      </c>
      <c r="BK12" s="66">
        <v>47871336</v>
      </c>
      <c r="BL12" s="66">
        <v>59860571</v>
      </c>
      <c r="BM12" s="66">
        <v>18478906</v>
      </c>
      <c r="BN12" s="66">
        <v>6765613</v>
      </c>
      <c r="BO12" s="66">
        <v>22642830</v>
      </c>
      <c r="BP12" s="66">
        <v>64</v>
      </c>
      <c r="BQ12" s="66">
        <v>6007067</v>
      </c>
      <c r="BR12" s="66">
        <v>6688999</v>
      </c>
      <c r="BS12" s="66">
        <v>62179310</v>
      </c>
      <c r="BT12" s="66">
        <v>125020405</v>
      </c>
      <c r="BU12" s="66">
        <v>0</v>
      </c>
      <c r="BV12" s="66">
        <v>0</v>
      </c>
      <c r="BW12" s="66">
        <v>0</v>
      </c>
      <c r="BX12" s="66">
        <v>34295</v>
      </c>
      <c r="BY12" s="66">
        <v>34295</v>
      </c>
      <c r="BZ12" s="66"/>
      <c r="CA12" s="66">
        <v>971400</v>
      </c>
      <c r="CB12" s="66">
        <v>57161</v>
      </c>
      <c r="CC12" s="66">
        <v>1147087</v>
      </c>
      <c r="CD12" s="66">
        <v>0</v>
      </c>
      <c r="CE12" s="66">
        <v>1325073</v>
      </c>
      <c r="CF12" s="66">
        <v>63914</v>
      </c>
      <c r="CG12" s="66">
        <v>0</v>
      </c>
      <c r="CH12" s="66">
        <v>1388987</v>
      </c>
      <c r="CI12" s="66">
        <v>368749</v>
      </c>
      <c r="CJ12" s="66">
        <v>231024</v>
      </c>
      <c r="CK12" s="66">
        <v>599773</v>
      </c>
      <c r="CL12" s="66">
        <v>128156252</v>
      </c>
      <c r="CM12" s="66">
        <v>0</v>
      </c>
      <c r="CN12" s="66">
        <v>0</v>
      </c>
      <c r="CO12" s="66">
        <v>0</v>
      </c>
      <c r="CP12" s="66">
        <v>73155</v>
      </c>
      <c r="CQ12" s="66">
        <v>20968630</v>
      </c>
      <c r="CR12" s="66">
        <v>0</v>
      </c>
      <c r="CS12" s="66">
        <v>21041785</v>
      </c>
      <c r="CT12" s="66">
        <v>0</v>
      </c>
      <c r="CU12" s="66">
        <v>1041345</v>
      </c>
      <c r="CV12" s="66">
        <v>0</v>
      </c>
      <c r="CW12" s="66">
        <v>45804360</v>
      </c>
      <c r="CX12" s="66">
        <v>93258163</v>
      </c>
      <c r="CY12" s="66">
        <v>0</v>
      </c>
      <c r="CZ12" s="66">
        <v>0</v>
      </c>
      <c r="DA12" s="66">
        <v>93258163</v>
      </c>
      <c r="DB12" s="66">
        <v>0</v>
      </c>
      <c r="DC12" s="66">
        <v>0</v>
      </c>
      <c r="DD12" s="66">
        <v>0</v>
      </c>
      <c r="DE12" s="66">
        <v>0</v>
      </c>
      <c r="DF12" s="66">
        <v>93258163</v>
      </c>
      <c r="DG12" s="66">
        <v>0</v>
      </c>
      <c r="DH12" s="66">
        <v>19451</v>
      </c>
      <c r="DI12" s="66">
        <v>19451</v>
      </c>
      <c r="DJ12" s="66">
        <v>0</v>
      </c>
      <c r="DK12" s="66">
        <v>0</v>
      </c>
      <c r="DL12" s="66">
        <v>4748609</v>
      </c>
      <c r="DM12" s="66">
        <v>2686</v>
      </c>
      <c r="DN12" s="66">
        <v>905239</v>
      </c>
      <c r="DO12" s="66">
        <v>7080135</v>
      </c>
      <c r="DP12" s="66">
        <v>12736669</v>
      </c>
      <c r="DQ12" s="66">
        <v>58839</v>
      </c>
      <c r="DR12" s="66">
        <v>128156252</v>
      </c>
      <c r="DS12" s="66">
        <v>0</v>
      </c>
      <c r="DT12" s="66">
        <v>0</v>
      </c>
      <c r="DU12" s="66">
        <v>0</v>
      </c>
      <c r="DV12" s="66">
        <v>3550724</v>
      </c>
      <c r="DW12" s="66">
        <v>0</v>
      </c>
      <c r="DX12" s="66">
        <v>1595831</v>
      </c>
      <c r="DY12" s="66">
        <v>0</v>
      </c>
      <c r="DZ12" s="66">
        <v>0</v>
      </c>
      <c r="EA12" s="66">
        <v>0</v>
      </c>
      <c r="EB12" s="66">
        <v>0</v>
      </c>
      <c r="EC12" s="66"/>
      <c r="ED12" s="66">
        <v>84231</v>
      </c>
      <c r="EE12" s="66">
        <v>0</v>
      </c>
      <c r="EF12" s="66">
        <v>0</v>
      </c>
      <c r="EG12" s="66">
        <v>0</v>
      </c>
      <c r="EH12" s="66">
        <v>0</v>
      </c>
      <c r="EI12" s="66">
        <v>0</v>
      </c>
      <c r="EJ12" s="66">
        <v>0</v>
      </c>
      <c r="EK12" s="66">
        <v>0</v>
      </c>
      <c r="EL12" s="66">
        <v>73155</v>
      </c>
      <c r="EM12" s="66">
        <v>0</v>
      </c>
      <c r="EN12" s="66">
        <v>1041345</v>
      </c>
      <c r="EO12" s="66">
        <v>0</v>
      </c>
      <c r="EP12" s="66">
        <v>45437315</v>
      </c>
      <c r="EQ12" s="66">
        <v>1201442</v>
      </c>
      <c r="ER12" s="66">
        <v>815046</v>
      </c>
      <c r="ES12" s="66">
        <v>0</v>
      </c>
      <c r="ET12" s="66">
        <v>0</v>
      </c>
      <c r="EU12" s="66">
        <v>0</v>
      </c>
      <c r="EV12" s="66">
        <v>0</v>
      </c>
      <c r="EW12" s="66">
        <v>0</v>
      </c>
      <c r="EX12" s="66">
        <v>0</v>
      </c>
      <c r="EY12" s="66">
        <v>0</v>
      </c>
      <c r="EZ12" s="66">
        <v>0</v>
      </c>
      <c r="FA12" s="66">
        <v>94516979</v>
      </c>
      <c r="FB12" s="66">
        <v>0</v>
      </c>
      <c r="FC12" s="66">
        <v>94516979</v>
      </c>
      <c r="FD12" s="66">
        <v>-7911117</v>
      </c>
      <c r="FE12" s="66">
        <v>-8081805</v>
      </c>
      <c r="FF12" s="66">
        <v>78524057</v>
      </c>
      <c r="FG12" s="66">
        <v>3943987</v>
      </c>
      <c r="FH12" s="66">
        <v>4909453</v>
      </c>
      <c r="FI12" s="66">
        <v>-2839930</v>
      </c>
      <c r="FJ12" s="66">
        <v>-49952</v>
      </c>
      <c r="FK12" s="66">
        <v>-249373</v>
      </c>
      <c r="FL12" s="66">
        <v>-44227</v>
      </c>
      <c r="FM12" s="66">
        <v>84194015</v>
      </c>
      <c r="FN12" s="66">
        <v>7900683</v>
      </c>
      <c r="FO12" s="66">
        <v>1201442</v>
      </c>
      <c r="FP12" s="66">
        <v>93258163</v>
      </c>
      <c r="FQ12" s="66">
        <v>0</v>
      </c>
      <c r="FR12" s="66">
        <v>93258163</v>
      </c>
      <c r="FS12" s="66">
        <v>-37977</v>
      </c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70"/>
    </row>
    <row r="13" spans="1:354" x14ac:dyDescent="0.25">
      <c r="A13" s="75">
        <v>201812</v>
      </c>
      <c r="B13" s="75">
        <v>70742</v>
      </c>
      <c r="C13" s="76" t="s">
        <v>603</v>
      </c>
      <c r="D13" s="66">
        <v>396736</v>
      </c>
      <c r="E13" s="66">
        <v>-120</v>
      </c>
      <c r="F13" s="66">
        <v>396616</v>
      </c>
      <c r="G13" s="66"/>
      <c r="H13" s="66">
        <v>50661</v>
      </c>
      <c r="I13" s="66">
        <v>0</v>
      </c>
      <c r="J13" s="66">
        <v>327099</v>
      </c>
      <c r="K13" s="66">
        <v>-425452</v>
      </c>
      <c r="L13" s="66">
        <v>-114</v>
      </c>
      <c r="M13" s="66">
        <v>-52797</v>
      </c>
      <c r="N13" s="66">
        <v>-100603</v>
      </c>
      <c r="O13" s="66">
        <v>19218</v>
      </c>
      <c r="P13" s="66">
        <v>-832393</v>
      </c>
      <c r="Q13" s="66">
        <v>0</v>
      </c>
      <c r="R13" s="66">
        <v>-832393</v>
      </c>
      <c r="S13" s="66">
        <v>567359</v>
      </c>
      <c r="T13" s="66">
        <v>0</v>
      </c>
      <c r="U13" s="66">
        <v>567359</v>
      </c>
      <c r="V13" s="66">
        <v>0</v>
      </c>
      <c r="W13" s="66">
        <v>0</v>
      </c>
      <c r="X13" s="66"/>
      <c r="Y13" s="66">
        <v>-29246</v>
      </c>
      <c r="Z13" s="66"/>
      <c r="AA13" s="66"/>
      <c r="AB13" s="66">
        <v>-29246</v>
      </c>
      <c r="AC13" s="66">
        <v>8062</v>
      </c>
      <c r="AD13" s="66">
        <v>29013</v>
      </c>
      <c r="AE13" s="66"/>
      <c r="AF13" s="66">
        <v>-8315</v>
      </c>
      <c r="AG13" s="66"/>
      <c r="AH13" s="66"/>
      <c r="AI13" s="66"/>
      <c r="AJ13" s="66">
        <v>20698</v>
      </c>
      <c r="AK13" s="66">
        <v>253</v>
      </c>
      <c r="AL13" s="66">
        <v>20951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>
        <v>0</v>
      </c>
      <c r="BH13" s="66">
        <v>0</v>
      </c>
      <c r="BI13" s="66">
        <v>0</v>
      </c>
      <c r="BJ13" s="66"/>
      <c r="BK13" s="66">
        <v>33762</v>
      </c>
      <c r="BL13" s="66">
        <v>33762</v>
      </c>
      <c r="BM13" s="66">
        <v>270385</v>
      </c>
      <c r="BN13" s="66">
        <v>17840</v>
      </c>
      <c r="BO13" s="66">
        <v>3518062</v>
      </c>
      <c r="BP13" s="66"/>
      <c r="BQ13" s="66">
        <v>1851</v>
      </c>
      <c r="BR13" s="66">
        <v>156712</v>
      </c>
      <c r="BS13" s="66">
        <v>3964850</v>
      </c>
      <c r="BT13" s="66">
        <v>3998612</v>
      </c>
      <c r="BU13" s="66">
        <v>12125491</v>
      </c>
      <c r="BV13" s="66"/>
      <c r="BW13" s="66">
        <v>0</v>
      </c>
      <c r="BX13" s="66">
        <v>18267</v>
      </c>
      <c r="BY13" s="66">
        <v>18267</v>
      </c>
      <c r="BZ13" s="66"/>
      <c r="CA13" s="66"/>
      <c r="CB13" s="66">
        <v>4845</v>
      </c>
      <c r="CC13" s="66">
        <v>23112</v>
      </c>
      <c r="CD13" s="66">
        <v>91420</v>
      </c>
      <c r="CE13" s="66"/>
      <c r="CF13" s="66">
        <v>74625</v>
      </c>
      <c r="CG13" s="66">
        <v>0</v>
      </c>
      <c r="CH13" s="66">
        <v>166045</v>
      </c>
      <c r="CI13" s="66">
        <v>34870</v>
      </c>
      <c r="CJ13" s="66">
        <v>44563</v>
      </c>
      <c r="CK13" s="66">
        <v>79433</v>
      </c>
      <c r="CL13" s="66">
        <v>16394901</v>
      </c>
      <c r="CM13" s="66"/>
      <c r="CN13" s="66">
        <v>0</v>
      </c>
      <c r="CO13" s="66"/>
      <c r="CP13" s="66">
        <v>0</v>
      </c>
      <c r="CQ13" s="66">
        <v>873478</v>
      </c>
      <c r="CR13" s="66"/>
      <c r="CS13" s="66">
        <v>873478</v>
      </c>
      <c r="CT13" s="66"/>
      <c r="CU13" s="66">
        <v>0</v>
      </c>
      <c r="CV13" s="66"/>
      <c r="CW13" s="66">
        <v>3148675</v>
      </c>
      <c r="CX13" s="66">
        <v>3148675</v>
      </c>
      <c r="CY13" s="66">
        <v>12133892</v>
      </c>
      <c r="CZ13" s="66">
        <v>12133892</v>
      </c>
      <c r="DA13" s="66">
        <v>15282567</v>
      </c>
      <c r="DB13" s="66">
        <v>0</v>
      </c>
      <c r="DC13" s="66"/>
      <c r="DD13" s="66"/>
      <c r="DE13" s="66"/>
      <c r="DF13" s="66">
        <v>15282567</v>
      </c>
      <c r="DG13" s="66"/>
      <c r="DH13" s="66"/>
      <c r="DI13" s="66">
        <v>0</v>
      </c>
      <c r="DJ13" s="66">
        <v>1349</v>
      </c>
      <c r="DK13" s="66">
        <v>0</v>
      </c>
      <c r="DL13" s="66">
        <v>176819</v>
      </c>
      <c r="DM13" s="66"/>
      <c r="DN13" s="66">
        <v>12294</v>
      </c>
      <c r="DO13" s="66">
        <v>48394</v>
      </c>
      <c r="DP13" s="66">
        <v>238856</v>
      </c>
      <c r="DQ13" s="66">
        <v>0</v>
      </c>
      <c r="DR13" s="66">
        <v>16394901</v>
      </c>
      <c r="DS13" s="66">
        <v>2208</v>
      </c>
      <c r="DT13" s="66"/>
      <c r="DU13" s="66"/>
      <c r="DV13" s="66"/>
      <c r="DW13" s="66"/>
      <c r="DX13" s="66">
        <v>0</v>
      </c>
      <c r="DY13" s="66"/>
      <c r="DZ13" s="66"/>
      <c r="EA13" s="66">
        <v>0</v>
      </c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>
        <v>0</v>
      </c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>
        <v>15849926</v>
      </c>
      <c r="FB13" s="66">
        <v>0</v>
      </c>
      <c r="FC13" s="66">
        <v>15849926</v>
      </c>
      <c r="FD13" s="66">
        <v>-6036</v>
      </c>
      <c r="FE13" s="66">
        <v>-1159685</v>
      </c>
      <c r="FF13" s="66">
        <v>14684205</v>
      </c>
      <c r="FG13" s="66">
        <v>396736</v>
      </c>
      <c r="FH13" s="66">
        <v>-91682</v>
      </c>
      <c r="FI13" s="66">
        <v>-832393</v>
      </c>
      <c r="FJ13" s="66">
        <v>-13329</v>
      </c>
      <c r="FK13" s="66">
        <v>-18877</v>
      </c>
      <c r="FL13" s="66">
        <v>-22278</v>
      </c>
      <c r="FM13" s="66">
        <v>14102382</v>
      </c>
      <c r="FN13" s="66">
        <v>1175691</v>
      </c>
      <c r="FO13" s="66">
        <v>4494</v>
      </c>
      <c r="FP13" s="66">
        <v>15282567</v>
      </c>
      <c r="FQ13" s="66">
        <v>0</v>
      </c>
      <c r="FR13" s="66">
        <v>15282567</v>
      </c>
      <c r="FS13" s="66">
        <v>0</v>
      </c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70"/>
    </row>
    <row r="14" spans="1:354" x14ac:dyDescent="0.25">
      <c r="A14" s="75">
        <v>201812</v>
      </c>
      <c r="B14" s="75">
        <v>71046</v>
      </c>
      <c r="C14" s="76" t="s">
        <v>1143</v>
      </c>
      <c r="D14" s="66">
        <v>2894661</v>
      </c>
      <c r="E14" s="66">
        <v>0</v>
      </c>
      <c r="F14" s="66">
        <v>2894661</v>
      </c>
      <c r="G14" s="66">
        <v>377370</v>
      </c>
      <c r="H14" s="66">
        <v>134029</v>
      </c>
      <c r="I14" s="66">
        <v>13660</v>
      </c>
      <c r="J14" s="66">
        <v>1213772</v>
      </c>
      <c r="K14" s="66">
        <v>-3663846</v>
      </c>
      <c r="L14" s="66">
        <v>-5034</v>
      </c>
      <c r="M14" s="66">
        <v>-68559</v>
      </c>
      <c r="N14" s="66">
        <v>-1998608</v>
      </c>
      <c r="O14" s="66">
        <v>303515</v>
      </c>
      <c r="P14" s="66">
        <v>-1705942</v>
      </c>
      <c r="Q14" s="66">
        <v>0</v>
      </c>
      <c r="R14" s="66">
        <v>-1705942</v>
      </c>
      <c r="S14" s="66">
        <v>197413</v>
      </c>
      <c r="T14" s="66">
        <v>0</v>
      </c>
      <c r="U14" s="66">
        <v>197413</v>
      </c>
      <c r="V14" s="66">
        <v>0</v>
      </c>
      <c r="W14" s="66">
        <v>0</v>
      </c>
      <c r="X14" s="66">
        <v>0</v>
      </c>
      <c r="Y14" s="66">
        <v>-39421</v>
      </c>
      <c r="Z14" s="66">
        <v>0</v>
      </c>
      <c r="AA14" s="66">
        <v>0</v>
      </c>
      <c r="AB14" s="66">
        <v>-39421</v>
      </c>
      <c r="AC14" s="66">
        <v>99323</v>
      </c>
      <c r="AD14" s="66">
        <v>-249059</v>
      </c>
      <c r="AE14" s="66">
        <v>0</v>
      </c>
      <c r="AF14" s="66">
        <v>-117107</v>
      </c>
      <c r="AG14" s="66">
        <v>0</v>
      </c>
      <c r="AH14" s="66">
        <v>0</v>
      </c>
      <c r="AI14" s="66">
        <v>0</v>
      </c>
      <c r="AJ14" s="66">
        <v>-366166</v>
      </c>
      <c r="AK14" s="66">
        <v>17784</v>
      </c>
      <c r="AL14" s="66">
        <v>-348382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75859</v>
      </c>
      <c r="BJ14" s="66">
        <v>227611</v>
      </c>
      <c r="BK14" s="66">
        <v>184561</v>
      </c>
      <c r="BL14" s="66">
        <v>433895</v>
      </c>
      <c r="BM14" s="66">
        <v>568075</v>
      </c>
      <c r="BN14" s="66">
        <v>3644454</v>
      </c>
      <c r="BO14" s="66">
        <v>1883635</v>
      </c>
      <c r="BP14" s="66">
        <v>0</v>
      </c>
      <c r="BQ14" s="66">
        <v>0</v>
      </c>
      <c r="BR14" s="66">
        <v>3323</v>
      </c>
      <c r="BS14" s="66">
        <v>6682395</v>
      </c>
      <c r="BT14" s="66">
        <v>7192149</v>
      </c>
      <c r="BU14" s="66">
        <v>59571108</v>
      </c>
      <c r="BV14" s="66">
        <v>0</v>
      </c>
      <c r="BW14" s="66">
        <v>0</v>
      </c>
      <c r="BX14" s="66">
        <v>7207</v>
      </c>
      <c r="BY14" s="66">
        <v>7207</v>
      </c>
      <c r="BZ14" s="66"/>
      <c r="CA14" s="66">
        <v>0</v>
      </c>
      <c r="CB14" s="66">
        <v>16035</v>
      </c>
      <c r="CC14" s="66">
        <v>23242</v>
      </c>
      <c r="CD14" s="66">
        <v>0</v>
      </c>
      <c r="CE14" s="66">
        <v>563711</v>
      </c>
      <c r="CF14" s="66">
        <v>189695</v>
      </c>
      <c r="CG14" s="66">
        <v>0</v>
      </c>
      <c r="CH14" s="66">
        <v>753406</v>
      </c>
      <c r="CI14" s="66">
        <v>69363</v>
      </c>
      <c r="CJ14" s="66">
        <v>112615</v>
      </c>
      <c r="CK14" s="66">
        <v>181978</v>
      </c>
      <c r="CL14" s="66">
        <v>67721883</v>
      </c>
      <c r="CM14" s="66">
        <v>0</v>
      </c>
      <c r="CN14" s="66">
        <v>0</v>
      </c>
      <c r="CO14" s="66">
        <v>118986</v>
      </c>
      <c r="CP14" s="66">
        <v>118986</v>
      </c>
      <c r="CQ14" s="66">
        <v>3435614</v>
      </c>
      <c r="CR14" s="66">
        <v>0</v>
      </c>
      <c r="CS14" s="66">
        <v>3554600</v>
      </c>
      <c r="CT14" s="66">
        <v>0</v>
      </c>
      <c r="CU14" s="66">
        <v>0</v>
      </c>
      <c r="CV14" s="66">
        <v>0</v>
      </c>
      <c r="CW14" s="66">
        <v>2264518</v>
      </c>
      <c r="CX14" s="66">
        <v>3922820</v>
      </c>
      <c r="CY14" s="66">
        <v>56422188</v>
      </c>
      <c r="CZ14" s="66">
        <v>56422188</v>
      </c>
      <c r="DA14" s="66">
        <v>60345008</v>
      </c>
      <c r="DB14" s="66">
        <v>0</v>
      </c>
      <c r="DC14" s="66">
        <v>0</v>
      </c>
      <c r="DD14" s="66">
        <v>0</v>
      </c>
      <c r="DE14" s="66">
        <v>0</v>
      </c>
      <c r="DF14" s="66">
        <v>60345008</v>
      </c>
      <c r="DG14" s="66">
        <v>0</v>
      </c>
      <c r="DH14" s="66">
        <v>0</v>
      </c>
      <c r="DI14" s="66">
        <v>0</v>
      </c>
      <c r="DJ14" s="66">
        <v>0</v>
      </c>
      <c r="DK14" s="66">
        <v>0</v>
      </c>
      <c r="DL14" s="66">
        <v>3636815</v>
      </c>
      <c r="DM14" s="66">
        <v>0</v>
      </c>
      <c r="DN14" s="66">
        <v>86307</v>
      </c>
      <c r="DO14" s="66">
        <v>64925</v>
      </c>
      <c r="DP14" s="66">
        <v>3788047</v>
      </c>
      <c r="DQ14" s="66">
        <v>34228</v>
      </c>
      <c r="DR14" s="66">
        <v>67721883</v>
      </c>
      <c r="DS14" s="66">
        <v>0</v>
      </c>
      <c r="DT14" s="66">
        <v>0</v>
      </c>
      <c r="DU14" s="66">
        <v>12747</v>
      </c>
      <c r="DV14" s="66">
        <v>8976</v>
      </c>
      <c r="DW14" s="66">
        <v>0</v>
      </c>
      <c r="DX14" s="66">
        <v>582908</v>
      </c>
      <c r="DY14" s="66">
        <v>0</v>
      </c>
      <c r="DZ14" s="66">
        <v>0</v>
      </c>
      <c r="EA14" s="66">
        <v>0</v>
      </c>
      <c r="EB14" s="66">
        <v>0</v>
      </c>
      <c r="EC14" s="66">
        <v>0</v>
      </c>
      <c r="ED14" s="66">
        <v>0</v>
      </c>
      <c r="EE14" s="66">
        <v>0</v>
      </c>
      <c r="EF14" s="66">
        <v>0</v>
      </c>
      <c r="EG14" s="66">
        <v>0</v>
      </c>
      <c r="EH14" s="66">
        <v>0</v>
      </c>
      <c r="EI14" s="66">
        <v>0</v>
      </c>
      <c r="EJ14" s="66">
        <v>0</v>
      </c>
      <c r="EK14" s="66">
        <v>0</v>
      </c>
      <c r="EL14" s="66">
        <v>0</v>
      </c>
      <c r="EM14" s="66">
        <v>0</v>
      </c>
      <c r="EN14" s="66">
        <v>0</v>
      </c>
      <c r="EO14" s="66">
        <v>0</v>
      </c>
      <c r="EP14" s="66">
        <v>2722</v>
      </c>
      <c r="EQ14" s="66">
        <v>1641046</v>
      </c>
      <c r="ER14" s="66">
        <v>14534</v>
      </c>
      <c r="ES14" s="66">
        <v>0</v>
      </c>
      <c r="ET14" s="66">
        <v>0</v>
      </c>
      <c r="EU14" s="66">
        <v>0</v>
      </c>
      <c r="EV14" s="66">
        <v>0</v>
      </c>
      <c r="EW14" s="66">
        <v>0</v>
      </c>
      <c r="EX14" s="66">
        <v>0</v>
      </c>
      <c r="EY14" s="66">
        <v>0</v>
      </c>
      <c r="EZ14" s="66">
        <v>0</v>
      </c>
      <c r="FA14" s="66">
        <v>60542422</v>
      </c>
      <c r="FB14" s="66">
        <v>0</v>
      </c>
      <c r="FC14" s="66">
        <v>60542422</v>
      </c>
      <c r="FD14" s="66">
        <v>-1714915</v>
      </c>
      <c r="FE14" s="66">
        <v>-142444</v>
      </c>
      <c r="FF14" s="66">
        <v>58685063</v>
      </c>
      <c r="FG14" s="66">
        <v>2894660</v>
      </c>
      <c r="FH14" s="66">
        <v>-1536922</v>
      </c>
      <c r="FI14" s="66">
        <v>-1705942</v>
      </c>
      <c r="FJ14" s="66">
        <v>-43026</v>
      </c>
      <c r="FK14" s="66">
        <v>22508</v>
      </c>
      <c r="FL14" s="66">
        <v>257190</v>
      </c>
      <c r="FM14" s="66">
        <v>58573531</v>
      </c>
      <c r="FN14" s="66">
        <v>1641046</v>
      </c>
      <c r="FO14" s="66">
        <v>115897</v>
      </c>
      <c r="FP14" s="66">
        <v>60345008</v>
      </c>
      <c r="FQ14" s="66">
        <v>0</v>
      </c>
      <c r="FR14" s="66">
        <v>60345008</v>
      </c>
      <c r="FS14" s="66">
        <v>14534</v>
      </c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70"/>
    </row>
  </sheetData>
  <sheetProtection algorithmName="SHA-512" hashValue="MLizSkLfsYyaAlSgSiFWwY9OyuVv6hqJcLcErcPyhk9k8ZnnTnHIAwvgo2RZ7wz9x0PCiN8SZiNPwJn7ZUd28Q==" saltValue="jYkvkbJFaWWnRgHJ6LLhgQ==" spinCount="100000" sheet="1" objects="1" scenarios="1"/>
  <sortState ref="A2:LX14">
    <sortCondition ref="C2:C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81" t="s">
        <v>604</v>
      </c>
      <c r="F1" s="81"/>
    </row>
    <row r="2" spans="1:11" x14ac:dyDescent="0.25"/>
    <row r="3" spans="1:11" x14ac:dyDescent="0.25"/>
    <row r="4" spans="1:11" ht="23.25" x14ac:dyDescent="0.25">
      <c r="E4" s="88" t="s">
        <v>808</v>
      </c>
      <c r="F4" s="89"/>
      <c r="G4" s="89"/>
      <c r="H4" s="89"/>
      <c r="I4" s="89"/>
    </row>
    <row r="5" spans="1:11" ht="15" customHeight="1" x14ac:dyDescent="0.25">
      <c r="E5" s="80" t="s">
        <v>187</v>
      </c>
      <c r="F5" s="80"/>
      <c r="G5" s="80"/>
      <c r="H5" s="80"/>
      <c r="I5" s="80"/>
    </row>
    <row r="6" spans="1:11" ht="66" customHeight="1" x14ac:dyDescent="0.25">
      <c r="E6" s="1"/>
      <c r="F6" s="5"/>
      <c r="G6" s="2" t="s">
        <v>608</v>
      </c>
      <c r="H6" s="2" t="s">
        <v>609</v>
      </c>
      <c r="I6" s="2" t="s">
        <v>610</v>
      </c>
      <c r="K6" s="14"/>
    </row>
    <row r="7" spans="1:11" ht="15" customHeight="1" x14ac:dyDescent="0.25">
      <c r="B7" s="16" t="s">
        <v>613</v>
      </c>
      <c r="C7" s="18" t="s">
        <v>614</v>
      </c>
      <c r="D7" s="16" t="s">
        <v>615</v>
      </c>
      <c r="E7" s="1"/>
      <c r="F7" s="5" t="s">
        <v>611</v>
      </c>
      <c r="G7" s="2"/>
      <c r="H7" s="2"/>
      <c r="I7" s="2"/>
    </row>
    <row r="8" spans="1:11" ht="15" customHeight="1" x14ac:dyDescent="0.25">
      <c r="A8" s="8" t="s">
        <v>642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641</v>
      </c>
      <c r="G8" s="13">
        <v>-1061286</v>
      </c>
      <c r="H8" s="13">
        <v>-1334972</v>
      </c>
      <c r="I8" s="13">
        <v>-1822223</v>
      </c>
    </row>
    <row r="9" spans="1:11" ht="15" customHeight="1" x14ac:dyDescent="0.25">
      <c r="A9" s="8" t="s">
        <v>644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643</v>
      </c>
      <c r="G9" s="13">
        <v>-114940</v>
      </c>
      <c r="H9" s="13">
        <v>25683</v>
      </c>
      <c r="I9" s="13">
        <v>-557956</v>
      </c>
    </row>
    <row r="10" spans="1:11" ht="15" customHeight="1" x14ac:dyDescent="0.25">
      <c r="A10" s="8" t="s">
        <v>646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645</v>
      </c>
      <c r="G10" s="13">
        <v>-1990777</v>
      </c>
      <c r="H10" s="13">
        <v>-2407048</v>
      </c>
      <c r="I10" s="13">
        <v>-15445</v>
      </c>
    </row>
    <row r="11" spans="1:11" ht="15" customHeight="1" x14ac:dyDescent="0.25">
      <c r="A11" s="8" t="s">
        <v>648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647</v>
      </c>
      <c r="G11" s="13">
        <v>-9813073</v>
      </c>
      <c r="H11" s="13">
        <v>-18637336</v>
      </c>
      <c r="I11" s="13">
        <v>-91144</v>
      </c>
    </row>
    <row r="12" spans="1:11" ht="15" customHeight="1" x14ac:dyDescent="0.25">
      <c r="A12" s="8" t="s">
        <v>650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649</v>
      </c>
      <c r="G12" s="13">
        <v>-15280340</v>
      </c>
      <c r="H12" s="13">
        <v>-41789028</v>
      </c>
      <c r="I12" s="13">
        <v>-1565</v>
      </c>
    </row>
    <row r="13" spans="1:11" ht="15" customHeight="1" x14ac:dyDescent="0.25">
      <c r="A13" s="8" t="s">
        <v>652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651</v>
      </c>
      <c r="G13" s="13">
        <v>-362098</v>
      </c>
      <c r="H13" s="13">
        <v>-271770</v>
      </c>
      <c r="I13" s="13">
        <v>-3804122</v>
      </c>
    </row>
    <row r="14" spans="1:11" ht="15" customHeight="1" x14ac:dyDescent="0.25">
      <c r="A14" s="8" t="s">
        <v>654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653</v>
      </c>
      <c r="G14" s="13">
        <v>-1896</v>
      </c>
      <c r="H14" s="13">
        <v>-22223</v>
      </c>
      <c r="I14" s="13">
        <v>0</v>
      </c>
    </row>
    <row r="15" spans="1:11" ht="15" customHeight="1" x14ac:dyDescent="0.25">
      <c r="A15" s="8" t="s">
        <v>656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655</v>
      </c>
      <c r="G15" s="13">
        <v>-28462</v>
      </c>
      <c r="H15" s="13">
        <v>-54862</v>
      </c>
      <c r="I15" s="13">
        <v>-200216</v>
      </c>
    </row>
    <row r="16" spans="1:11" ht="15" customHeight="1" x14ac:dyDescent="0.25">
      <c r="A16" s="8" t="s">
        <v>658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657</v>
      </c>
      <c r="G16" s="13">
        <v>-59980</v>
      </c>
      <c r="H16" s="13">
        <v>-100003</v>
      </c>
      <c r="I16" s="13">
        <v>-810484</v>
      </c>
    </row>
    <row r="17" spans="1:12" ht="15" customHeight="1" x14ac:dyDescent="0.25">
      <c r="A17" s="8" t="s">
        <v>620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659</v>
      </c>
      <c r="G17" s="13">
        <v>-28712852</v>
      </c>
      <c r="H17" s="13">
        <v>-64591559</v>
      </c>
      <c r="I17" s="13">
        <v>-7303155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809</v>
      </c>
      <c r="G20" s="2" t="s">
        <v>660</v>
      </c>
      <c r="H20" s="2" t="s">
        <v>661</v>
      </c>
      <c r="I20" s="2" t="s">
        <v>662</v>
      </c>
      <c r="J20" s="2" t="s">
        <v>663</v>
      </c>
      <c r="K20" s="2" t="s">
        <v>635</v>
      </c>
      <c r="L20" s="2" t="s">
        <v>810</v>
      </c>
    </row>
    <row r="21" spans="1:12" x14ac:dyDescent="0.25">
      <c r="A21" s="8" t="s">
        <v>640</v>
      </c>
      <c r="E21" s="15" t="s">
        <v>664</v>
      </c>
      <c r="F21" s="13">
        <v>-101867418</v>
      </c>
      <c r="G21" s="13">
        <v>-44612062</v>
      </c>
      <c r="H21" s="13">
        <v>-52139681</v>
      </c>
      <c r="I21" s="13">
        <v>0</v>
      </c>
      <c r="J21" s="13">
        <v>-6494607</v>
      </c>
      <c r="K21" s="13">
        <v>-1957609</v>
      </c>
      <c r="L21" s="13">
        <v>-103825027</v>
      </c>
    </row>
    <row r="22" spans="1:12" x14ac:dyDescent="0.25"/>
    <row r="23" spans="1:12" hidden="1" x14ac:dyDescent="0.25">
      <c r="F23" s="18" t="s">
        <v>665</v>
      </c>
      <c r="G23" s="18" t="s">
        <v>666</v>
      </c>
      <c r="H23" s="16" t="s">
        <v>667</v>
      </c>
      <c r="I23" s="16" t="s">
        <v>668</v>
      </c>
      <c r="J23" s="16" t="s">
        <v>669</v>
      </c>
      <c r="K23" s="16" t="s">
        <v>639</v>
      </c>
      <c r="L23" s="18" t="s">
        <v>670</v>
      </c>
    </row>
  </sheetData>
  <sheetProtection algorithmName="SHA-512" hashValue="TsGHUudXlYsxJh+VJb40HomSWudrLwApq/HRASJ9FBWdAHVCHEfz+yDMHZA3AAHNye74tbrsH6/C/fgMg+uKpw==" saltValue="TlvjucAgjtdKP2uPPq87Qw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48" customHeight="1" x14ac:dyDescent="0.25">
      <c r="C4" s="90" t="s">
        <v>811</v>
      </c>
      <c r="D4" s="91"/>
      <c r="E4" s="91"/>
    </row>
    <row r="5" spans="1:5" ht="15" customHeight="1" x14ac:dyDescent="0.25">
      <c r="C5" s="80" t="s">
        <v>187</v>
      </c>
      <c r="D5" s="80"/>
      <c r="E5" s="80"/>
    </row>
    <row r="6" spans="1:5" ht="22.5" customHeight="1" x14ac:dyDescent="0.25">
      <c r="C6" s="1"/>
      <c r="D6" s="5"/>
      <c r="E6" s="2" t="s">
        <v>671</v>
      </c>
    </row>
    <row r="7" spans="1:5" ht="15" customHeight="1" x14ac:dyDescent="0.25">
      <c r="B7" s="8" t="s">
        <v>713</v>
      </c>
      <c r="C7" s="1"/>
      <c r="D7" s="5" t="s">
        <v>672</v>
      </c>
      <c r="E7" s="2"/>
    </row>
    <row r="8" spans="1:5" ht="15" customHeight="1" x14ac:dyDescent="0.25">
      <c r="A8" s="3" t="s">
        <v>674</v>
      </c>
      <c r="B8" s="11" t="str">
        <f>"RUK_"&amp;$B$7&amp;"_"&amp;A8</f>
        <v>RUK_SRUK_RUTv</v>
      </c>
      <c r="C8" s="1" t="s">
        <v>5</v>
      </c>
      <c r="D8" s="15" t="s">
        <v>673</v>
      </c>
      <c r="E8" s="13">
        <v>313087</v>
      </c>
    </row>
    <row r="9" spans="1:5" ht="15" customHeight="1" x14ac:dyDescent="0.25">
      <c r="A9" s="3" t="s">
        <v>676</v>
      </c>
      <c r="B9" s="11" t="str">
        <f t="shared" ref="B9:B36" si="0">"RUK_"&amp;$B$7&amp;"_"&amp;A9</f>
        <v>RUK_SRUK_RUAv</v>
      </c>
      <c r="C9" s="1" t="s">
        <v>6</v>
      </c>
      <c r="D9" s="15" t="s">
        <v>675</v>
      </c>
      <c r="E9" s="13">
        <v>143600</v>
      </c>
    </row>
    <row r="10" spans="1:5" ht="15" customHeight="1" x14ac:dyDescent="0.25">
      <c r="A10" s="3" t="s">
        <v>678</v>
      </c>
      <c r="B10" s="11" t="str">
        <f t="shared" si="0"/>
        <v>RUK_SRUK_UdKap</v>
      </c>
      <c r="C10" s="1" t="s">
        <v>7</v>
      </c>
      <c r="D10" s="15" t="s">
        <v>677</v>
      </c>
      <c r="E10" s="13">
        <v>15898992</v>
      </c>
    </row>
    <row r="11" spans="1:5" ht="15" customHeight="1" x14ac:dyDescent="0.25">
      <c r="A11" s="3" t="s">
        <v>680</v>
      </c>
      <c r="B11" s="11" t="str">
        <f t="shared" si="0"/>
        <v>RUK_SRUK_Udinv</v>
      </c>
      <c r="C11" s="1" t="s">
        <v>8</v>
      </c>
      <c r="D11" s="15" t="s">
        <v>679</v>
      </c>
      <c r="E11" s="13">
        <v>1771448</v>
      </c>
    </row>
    <row r="12" spans="1:5" ht="15" customHeight="1" x14ac:dyDescent="0.25">
      <c r="A12" s="3" t="s">
        <v>682</v>
      </c>
      <c r="B12" s="11" t="str">
        <f t="shared" si="0"/>
        <v>RUK_SRUK_RObL</v>
      </c>
      <c r="C12" s="1" t="s">
        <v>9</v>
      </c>
      <c r="D12" s="15" t="s">
        <v>681</v>
      </c>
      <c r="E12" s="13">
        <v>13761556</v>
      </c>
    </row>
    <row r="13" spans="1:5" ht="15" customHeight="1" x14ac:dyDescent="0.25">
      <c r="A13" s="3" t="s">
        <v>684</v>
      </c>
      <c r="B13" s="11" t="str">
        <f t="shared" si="0"/>
        <v>RUK_SRUK_iObL</v>
      </c>
      <c r="C13" s="1" t="s">
        <v>10</v>
      </c>
      <c r="D13" s="15" t="s">
        <v>683</v>
      </c>
      <c r="E13" s="13">
        <v>848398</v>
      </c>
    </row>
    <row r="14" spans="1:5" ht="15" customHeight="1" x14ac:dyDescent="0.25">
      <c r="A14" s="3" t="s">
        <v>686</v>
      </c>
      <c r="B14" s="11" t="str">
        <f t="shared" si="0"/>
        <v>RUK_SRUK_RiKi</v>
      </c>
      <c r="C14" s="1" t="s">
        <v>11</v>
      </c>
      <c r="D14" s="15" t="s">
        <v>685</v>
      </c>
      <c r="E14" s="13">
        <v>1501</v>
      </c>
    </row>
    <row r="15" spans="1:5" ht="15" customHeight="1" x14ac:dyDescent="0.25">
      <c r="A15" s="3" t="s">
        <v>688</v>
      </c>
      <c r="B15" s="11" t="str">
        <f t="shared" si="0"/>
        <v>RUK_SRUK_RiPU</v>
      </c>
      <c r="C15" s="1" t="s">
        <v>12</v>
      </c>
      <c r="D15" s="15" t="s">
        <v>687</v>
      </c>
      <c r="E15" s="13">
        <v>223039</v>
      </c>
    </row>
    <row r="16" spans="1:5" ht="15" customHeight="1" x14ac:dyDescent="0.25">
      <c r="A16" s="3" t="s">
        <v>690</v>
      </c>
      <c r="B16" s="11" t="str">
        <f t="shared" si="0"/>
        <v>RUK_SRUK_RiXU</v>
      </c>
      <c r="C16" s="1" t="s">
        <v>13</v>
      </c>
      <c r="D16" s="15" t="s">
        <v>689</v>
      </c>
      <c r="E16" s="13">
        <v>1129956</v>
      </c>
    </row>
    <row r="17" spans="1:5" ht="15" customHeight="1" x14ac:dyDescent="0.25">
      <c r="A17" s="3" t="s">
        <v>692</v>
      </c>
      <c r="B17" s="11" t="str">
        <f t="shared" si="0"/>
        <v>RUK_SRUK_RiKre</v>
      </c>
      <c r="C17" s="1" t="s">
        <v>14</v>
      </c>
      <c r="D17" s="15" t="s">
        <v>691</v>
      </c>
      <c r="E17" s="13">
        <v>1677294</v>
      </c>
    </row>
    <row r="18" spans="1:5" ht="15" customHeight="1" x14ac:dyDescent="0.25">
      <c r="A18" s="3" t="s">
        <v>694</v>
      </c>
      <c r="B18" s="11" t="str">
        <f t="shared" si="0"/>
        <v>RUK_SRUK_RiGf</v>
      </c>
      <c r="C18" s="1" t="s">
        <v>15</v>
      </c>
      <c r="D18" s="15" t="s">
        <v>693</v>
      </c>
      <c r="E18" s="13">
        <v>0</v>
      </c>
    </row>
    <row r="19" spans="1:5" ht="15" customHeight="1" x14ac:dyDescent="0.25">
      <c r="A19" s="3" t="s">
        <v>696</v>
      </c>
      <c r="B19" s="11" t="str">
        <f t="shared" si="0"/>
        <v>RUK_SRUK_RiTg</v>
      </c>
      <c r="C19" s="1" t="s">
        <v>16</v>
      </c>
      <c r="D19" s="15" t="s">
        <v>695</v>
      </c>
      <c r="E19" s="13">
        <v>4843434</v>
      </c>
    </row>
    <row r="20" spans="1:5" ht="15" customHeight="1" x14ac:dyDescent="0.25">
      <c r="A20" s="3" t="s">
        <v>698</v>
      </c>
      <c r="B20" s="11" t="str">
        <f t="shared" si="0"/>
        <v>RUK_SRUK_XRU</v>
      </c>
      <c r="C20" s="1" t="s">
        <v>17</v>
      </c>
      <c r="D20" s="15" t="s">
        <v>697</v>
      </c>
      <c r="E20" s="13">
        <v>2908469</v>
      </c>
    </row>
    <row r="21" spans="1:5" ht="25.5" customHeight="1" x14ac:dyDescent="0.25">
      <c r="A21" s="3" t="s">
        <v>700</v>
      </c>
      <c r="B21" s="11" t="str">
        <f t="shared" si="0"/>
        <v>RUK_SRUK_RUtot</v>
      </c>
      <c r="C21" s="4" t="s">
        <v>18</v>
      </c>
      <c r="D21" s="5" t="s">
        <v>699</v>
      </c>
      <c r="E21" s="13">
        <v>43520775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701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-4828</v>
      </c>
    </row>
    <row r="25" spans="1:5" ht="15" customHeight="1" x14ac:dyDescent="0.25">
      <c r="A25" s="3" t="s">
        <v>702</v>
      </c>
      <c r="B25" s="11" t="str">
        <f t="shared" si="0"/>
        <v>RUK_SRUK_iejd</v>
      </c>
      <c r="C25" s="1" t="s">
        <v>20</v>
      </c>
      <c r="D25" s="15" t="s">
        <v>100</v>
      </c>
      <c r="E25" s="13">
        <v>-9211</v>
      </c>
    </row>
    <row r="26" spans="1:5" ht="15" customHeight="1" x14ac:dyDescent="0.25">
      <c r="A26" s="3" t="s">
        <v>703</v>
      </c>
      <c r="B26" s="11" t="str">
        <f t="shared" si="0"/>
        <v>RUK_SRUK_Kap</v>
      </c>
      <c r="C26" s="1" t="s">
        <v>21</v>
      </c>
      <c r="D26" s="15" t="s">
        <v>106</v>
      </c>
      <c r="E26" s="13">
        <v>-12144562</v>
      </c>
    </row>
    <row r="27" spans="1:5" ht="15" customHeight="1" x14ac:dyDescent="0.25">
      <c r="A27" s="3" t="s">
        <v>704</v>
      </c>
      <c r="B27" s="11" t="str">
        <f t="shared" si="0"/>
        <v>RUK_SRUK_ifa</v>
      </c>
      <c r="C27" s="1" t="s">
        <v>22</v>
      </c>
      <c r="D27" s="15" t="s">
        <v>107</v>
      </c>
      <c r="E27" s="13">
        <v>-12094990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-6070191</v>
      </c>
    </row>
    <row r="29" spans="1:5" ht="15" customHeight="1" x14ac:dyDescent="0.25">
      <c r="A29" s="3" t="s">
        <v>705</v>
      </c>
      <c r="B29" s="11" t="str">
        <f t="shared" si="0"/>
        <v>RUK_SRUK_Kinv</v>
      </c>
      <c r="C29" s="1" t="s">
        <v>24</v>
      </c>
      <c r="D29" s="15" t="s">
        <v>109</v>
      </c>
      <c r="E29" s="13">
        <v>-176</v>
      </c>
    </row>
    <row r="30" spans="1:5" ht="15" customHeight="1" x14ac:dyDescent="0.25">
      <c r="A30" s="3" t="s">
        <v>706</v>
      </c>
      <c r="B30" s="11" t="str">
        <f t="shared" si="0"/>
        <v>RUK_SRUK_PsU</v>
      </c>
      <c r="C30" s="1" t="s">
        <v>25</v>
      </c>
      <c r="D30" s="15" t="s">
        <v>110</v>
      </c>
      <c r="E30" s="13">
        <v>-142222</v>
      </c>
    </row>
    <row r="31" spans="1:5" ht="15" customHeight="1" x14ac:dyDescent="0.25">
      <c r="A31" s="3" t="s">
        <v>707</v>
      </c>
      <c r="B31" s="11" t="str">
        <f t="shared" si="0"/>
        <v>RUK_SRUK_XU</v>
      </c>
      <c r="C31" s="1" t="s">
        <v>26</v>
      </c>
      <c r="D31" s="15" t="s">
        <v>111</v>
      </c>
      <c r="E31" s="13">
        <v>-378644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-2917</v>
      </c>
    </row>
    <row r="33" spans="1:5" ht="15" customHeight="1" x14ac:dyDescent="0.25">
      <c r="A33" s="19" t="s">
        <v>709</v>
      </c>
      <c r="B33" s="11" t="str">
        <f t="shared" si="0"/>
        <v>RUK_SRUK_AFi</v>
      </c>
      <c r="C33" s="1" t="s">
        <v>28</v>
      </c>
      <c r="D33" s="15" t="s">
        <v>708</v>
      </c>
      <c r="E33" s="13">
        <v>-40519736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710</v>
      </c>
      <c r="B35" s="11" t="str">
        <f t="shared" si="0"/>
        <v>RUK_SRUK_XReg</v>
      </c>
      <c r="C35" s="1" t="s">
        <v>30</v>
      </c>
      <c r="D35" s="15" t="s">
        <v>113</v>
      </c>
      <c r="E35" s="13">
        <v>-3415293</v>
      </c>
    </row>
    <row r="36" spans="1:5" ht="25.5" customHeight="1" x14ac:dyDescent="0.25">
      <c r="A36" s="3" t="s">
        <v>712</v>
      </c>
      <c r="B36" s="11" t="str">
        <f t="shared" si="0"/>
        <v>RUK_SRUK_KursTot</v>
      </c>
      <c r="C36" s="4" t="s">
        <v>31</v>
      </c>
      <c r="D36" s="5" t="s">
        <v>711</v>
      </c>
      <c r="E36" s="13">
        <v>-74782769</v>
      </c>
    </row>
    <row r="37" spans="1:5" x14ac:dyDescent="0.25"/>
    <row r="38" spans="1:5" hidden="1" x14ac:dyDescent="0.25">
      <c r="D38" s="14"/>
    </row>
  </sheetData>
  <sheetProtection algorithmName="SHA-512" hashValue="OQtOgHUjtZzSGS+IXMQQ5VJ31ydQNRGZszStXeGAVURNPn/sZCW8MP7QogGoKPpGq5cF/P/Di7QYExnRy8+n3A==" saltValue="4XT47901OQLxwFs5hu7ed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25.5" customHeight="1" x14ac:dyDescent="0.25">
      <c r="C4" s="88" t="s">
        <v>812</v>
      </c>
      <c r="D4" s="89"/>
      <c r="E4" s="89"/>
    </row>
    <row r="5" spans="1:5" ht="15" customHeight="1" x14ac:dyDescent="0.25">
      <c r="C5" s="80" t="s">
        <v>187</v>
      </c>
      <c r="D5" s="80"/>
      <c r="E5" s="80"/>
    </row>
    <row r="6" spans="1:5" ht="43.5" customHeight="1" x14ac:dyDescent="0.25">
      <c r="A6" s="14" t="s">
        <v>245</v>
      </c>
      <c r="C6" s="1"/>
      <c r="D6" s="5"/>
      <c r="E6" s="2" t="s">
        <v>766</v>
      </c>
    </row>
    <row r="7" spans="1:5" ht="15" customHeight="1" x14ac:dyDescent="0.25">
      <c r="A7" s="14"/>
      <c r="B7" s="11" t="s">
        <v>769</v>
      </c>
      <c r="C7" s="1"/>
      <c r="D7" s="5" t="s">
        <v>767</v>
      </c>
      <c r="E7" s="2"/>
    </row>
    <row r="8" spans="1:5" ht="15" customHeight="1" x14ac:dyDescent="0.25">
      <c r="A8" s="8" t="s">
        <v>770</v>
      </c>
      <c r="B8" s="11" t="str">
        <f>"Akt_"&amp;A8&amp;"_"&amp;$B$7</f>
        <v>Akt_GGB_UL</v>
      </c>
      <c r="C8" s="1" t="s">
        <v>5</v>
      </c>
      <c r="D8" s="15" t="s">
        <v>768</v>
      </c>
      <c r="E8" s="13">
        <v>61518366</v>
      </c>
    </row>
    <row r="9" spans="1:5" ht="15" customHeight="1" x14ac:dyDescent="0.25">
      <c r="A9" s="8" t="s">
        <v>772</v>
      </c>
      <c r="B9" s="11" t="str">
        <f t="shared" ref="B9:B33" si="0">"Akt_"&amp;A9&amp;"_"&amp;$B$7</f>
        <v>Akt_GNK_UL</v>
      </c>
      <c r="C9" s="1" t="s">
        <v>6</v>
      </c>
      <c r="D9" s="15" t="s">
        <v>771</v>
      </c>
      <c r="E9" s="13">
        <v>91859807</v>
      </c>
    </row>
    <row r="10" spans="1:5" ht="15" customHeight="1" x14ac:dyDescent="0.25">
      <c r="A10" s="8" t="s">
        <v>774</v>
      </c>
      <c r="B10" s="11" t="str">
        <f t="shared" si="0"/>
        <v>Akt_GUK_UL</v>
      </c>
      <c r="C10" s="1" t="s">
        <v>7</v>
      </c>
      <c r="D10" s="15" t="s">
        <v>773</v>
      </c>
      <c r="E10" s="13">
        <v>57622062</v>
      </c>
    </row>
    <row r="11" spans="1:5" ht="15" customHeight="1" x14ac:dyDescent="0.25">
      <c r="A11" s="8" t="s">
        <v>776</v>
      </c>
      <c r="B11" s="11" t="str">
        <f t="shared" si="0"/>
        <v>Akt_GKtot_UL</v>
      </c>
      <c r="C11" s="4" t="s">
        <v>8</v>
      </c>
      <c r="D11" s="5" t="s">
        <v>775</v>
      </c>
      <c r="E11" s="13">
        <v>149481869</v>
      </c>
    </row>
    <row r="12" spans="1:5" ht="15" customHeight="1" x14ac:dyDescent="0.25">
      <c r="A12" s="8" t="s">
        <v>778</v>
      </c>
      <c r="B12" s="11" t="str">
        <f t="shared" si="0"/>
        <v>Akt_GSO_UL</v>
      </c>
      <c r="C12" s="1" t="s">
        <v>9</v>
      </c>
      <c r="D12" s="15" t="s">
        <v>777</v>
      </c>
      <c r="E12" s="13">
        <v>343184615</v>
      </c>
    </row>
    <row r="13" spans="1:5" ht="15" customHeight="1" x14ac:dyDescent="0.25">
      <c r="A13" s="8" t="s">
        <v>780</v>
      </c>
      <c r="B13" s="11" t="str">
        <f t="shared" si="0"/>
        <v>Akt_GiO_UL</v>
      </c>
      <c r="C13" s="1" t="s">
        <v>10</v>
      </c>
      <c r="D13" s="15" t="s">
        <v>779</v>
      </c>
      <c r="E13" s="13">
        <v>18317942</v>
      </c>
    </row>
    <row r="14" spans="1:5" ht="15" customHeight="1" x14ac:dyDescent="0.25">
      <c r="A14" s="8" t="s">
        <v>782</v>
      </c>
      <c r="B14" s="11" t="str">
        <f t="shared" si="0"/>
        <v>Akt_GKO_UL</v>
      </c>
      <c r="C14" s="1" t="s">
        <v>11</v>
      </c>
      <c r="D14" s="15" t="s">
        <v>781</v>
      </c>
      <c r="E14" s="13">
        <v>119349006</v>
      </c>
    </row>
    <row r="15" spans="1:5" ht="15" customHeight="1" x14ac:dyDescent="0.25">
      <c r="A15" s="8" t="s">
        <v>784</v>
      </c>
      <c r="B15" s="11" t="str">
        <f t="shared" si="0"/>
        <v>Akt_GUL_UL</v>
      </c>
      <c r="C15" s="1" t="s">
        <v>12</v>
      </c>
      <c r="D15" s="15" t="s">
        <v>783</v>
      </c>
      <c r="E15" s="13">
        <v>11196921</v>
      </c>
    </row>
    <row r="16" spans="1:5" ht="15" customHeight="1" x14ac:dyDescent="0.25">
      <c r="A16" s="8" t="s">
        <v>786</v>
      </c>
      <c r="B16" s="11" t="str">
        <f t="shared" si="0"/>
        <v>Akt_GouTot_UL</v>
      </c>
      <c r="C16" s="4" t="s">
        <v>13</v>
      </c>
      <c r="D16" s="5" t="s">
        <v>785</v>
      </c>
      <c r="E16" s="13">
        <v>492048483</v>
      </c>
    </row>
    <row r="17" spans="1:5" ht="15" customHeight="1" x14ac:dyDescent="0.25">
      <c r="A17" s="8" t="s">
        <v>788</v>
      </c>
      <c r="B17" s="11" t="str">
        <f t="shared" si="0"/>
        <v>Akt_Gdv_UL</v>
      </c>
      <c r="C17" s="1" t="s">
        <v>14</v>
      </c>
      <c r="D17" s="15" t="s">
        <v>787</v>
      </c>
      <c r="E17" s="13">
        <v>4162029</v>
      </c>
    </row>
    <row r="18" spans="1:5" ht="15" customHeight="1" x14ac:dyDescent="0.25">
      <c r="A18" s="8" t="s">
        <v>790</v>
      </c>
      <c r="B18" s="11" t="str">
        <f t="shared" si="0"/>
        <v>Akt_Gxi_UL</v>
      </c>
      <c r="C18" s="1" t="s">
        <v>15</v>
      </c>
      <c r="D18" s="15" t="s">
        <v>789</v>
      </c>
      <c r="E18" s="13">
        <v>-7957957</v>
      </c>
    </row>
    <row r="19" spans="1:5" ht="15" customHeight="1" x14ac:dyDescent="0.25">
      <c r="A19" s="8" t="s">
        <v>792</v>
      </c>
      <c r="B19" s="11" t="str">
        <f t="shared" si="0"/>
        <v>Akt_Gafi_UL</v>
      </c>
      <c r="C19" s="1" t="s">
        <v>16</v>
      </c>
      <c r="D19" s="15" t="s">
        <v>791</v>
      </c>
      <c r="E19" s="13">
        <v>39736746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793</v>
      </c>
      <c r="E21" s="2"/>
    </row>
    <row r="22" spans="1:5" x14ac:dyDescent="0.25">
      <c r="A22" s="8" t="s">
        <v>794</v>
      </c>
      <c r="B22" s="11" t="str">
        <f t="shared" si="0"/>
        <v>Akt_MGB_UL</v>
      </c>
      <c r="C22" s="1" t="s">
        <v>17</v>
      </c>
      <c r="D22" s="15" t="s">
        <v>768</v>
      </c>
      <c r="E22" s="13">
        <v>74026294</v>
      </c>
    </row>
    <row r="23" spans="1:5" x14ac:dyDescent="0.25">
      <c r="A23" s="8" t="s">
        <v>795</v>
      </c>
      <c r="B23" s="11" t="str">
        <f t="shared" si="0"/>
        <v>Akt_MNK_UL</v>
      </c>
      <c r="C23" s="1" t="s">
        <v>18</v>
      </c>
      <c r="D23" s="15" t="s">
        <v>771</v>
      </c>
      <c r="E23" s="13">
        <v>279265331</v>
      </c>
    </row>
    <row r="24" spans="1:5" x14ac:dyDescent="0.25">
      <c r="A24" s="8" t="s">
        <v>796</v>
      </c>
      <c r="B24" s="11" t="str">
        <f t="shared" si="0"/>
        <v>Akt_MUK_UL</v>
      </c>
      <c r="C24" s="1" t="s">
        <v>19</v>
      </c>
      <c r="D24" s="15" t="s">
        <v>773</v>
      </c>
      <c r="E24" s="13">
        <v>120486184</v>
      </c>
    </row>
    <row r="25" spans="1:5" x14ac:dyDescent="0.25">
      <c r="A25" s="8" t="s">
        <v>798</v>
      </c>
      <c r="B25" s="11" t="str">
        <f t="shared" si="0"/>
        <v>Akt_MKtot_UL</v>
      </c>
      <c r="C25" s="1" t="s">
        <v>20</v>
      </c>
      <c r="D25" s="5" t="s">
        <v>797</v>
      </c>
      <c r="E25" s="13">
        <v>399751516</v>
      </c>
    </row>
    <row r="26" spans="1:5" x14ac:dyDescent="0.25">
      <c r="A26" s="8" t="s">
        <v>799</v>
      </c>
      <c r="B26" s="11" t="str">
        <f t="shared" si="0"/>
        <v>Akt_MSO_UL</v>
      </c>
      <c r="C26" s="1" t="s">
        <v>21</v>
      </c>
      <c r="D26" s="15" t="s">
        <v>777</v>
      </c>
      <c r="E26" s="13">
        <v>199781732</v>
      </c>
    </row>
    <row r="27" spans="1:5" x14ac:dyDescent="0.25">
      <c r="A27" s="8" t="s">
        <v>800</v>
      </c>
      <c r="B27" s="11" t="str">
        <f t="shared" si="0"/>
        <v>Akt_MiO_UL</v>
      </c>
      <c r="C27" s="1" t="s">
        <v>22</v>
      </c>
      <c r="D27" s="15" t="s">
        <v>779</v>
      </c>
      <c r="E27" s="13">
        <v>23796157</v>
      </c>
    </row>
    <row r="28" spans="1:5" x14ac:dyDescent="0.25">
      <c r="A28" s="8" t="s">
        <v>801</v>
      </c>
      <c r="B28" s="11" t="str">
        <f t="shared" si="0"/>
        <v>Akt_MKO_UL</v>
      </c>
      <c r="C28" s="1" t="s">
        <v>23</v>
      </c>
      <c r="D28" s="15" t="s">
        <v>781</v>
      </c>
      <c r="E28" s="13">
        <v>136839123</v>
      </c>
    </row>
    <row r="29" spans="1:5" x14ac:dyDescent="0.25">
      <c r="A29" s="8" t="s">
        <v>802</v>
      </c>
      <c r="B29" s="11" t="str">
        <f t="shared" si="0"/>
        <v>Akt_MUL_UL</v>
      </c>
      <c r="C29" s="1" t="s">
        <v>24</v>
      </c>
      <c r="D29" s="15" t="s">
        <v>783</v>
      </c>
      <c r="E29" s="13">
        <v>9164959</v>
      </c>
    </row>
    <row r="30" spans="1:5" x14ac:dyDescent="0.25">
      <c r="A30" s="8" t="s">
        <v>804</v>
      </c>
      <c r="B30" s="11" t="str">
        <f t="shared" si="0"/>
        <v>Akt_MouTot_UL</v>
      </c>
      <c r="C30" s="1" t="s">
        <v>25</v>
      </c>
      <c r="D30" s="5" t="s">
        <v>803</v>
      </c>
      <c r="E30" s="13">
        <v>369581971</v>
      </c>
    </row>
    <row r="31" spans="1:5" x14ac:dyDescent="0.25">
      <c r="A31" s="8" t="s">
        <v>805</v>
      </c>
      <c r="B31" s="11" t="str">
        <f t="shared" si="0"/>
        <v>Akt_Mdv_UL</v>
      </c>
      <c r="C31" s="1" t="s">
        <v>26</v>
      </c>
      <c r="D31" s="15" t="s">
        <v>787</v>
      </c>
      <c r="E31" s="13">
        <v>2070738</v>
      </c>
    </row>
    <row r="32" spans="1:5" x14ac:dyDescent="0.25">
      <c r="A32" s="8" t="s">
        <v>806</v>
      </c>
      <c r="B32" s="11" t="str">
        <f t="shared" si="0"/>
        <v>Akt_Mxi_UL</v>
      </c>
      <c r="C32" s="1" t="s">
        <v>27</v>
      </c>
      <c r="D32" s="15" t="s">
        <v>789</v>
      </c>
      <c r="E32" s="13">
        <v>38942795</v>
      </c>
    </row>
    <row r="33" spans="1:5" ht="15" customHeight="1" x14ac:dyDescent="0.25">
      <c r="A33" s="8" t="s">
        <v>807</v>
      </c>
      <c r="B33" s="11" t="str">
        <f t="shared" si="0"/>
        <v>Akt_Mafi_UL</v>
      </c>
      <c r="C33" s="1" t="s">
        <v>28</v>
      </c>
      <c r="D33" s="15" t="s">
        <v>791</v>
      </c>
      <c r="E33" s="13">
        <v>-2113316</v>
      </c>
    </row>
    <row r="34" spans="1:5" x14ac:dyDescent="0.25"/>
  </sheetData>
  <sheetProtection algorithmName="SHA-512" hashValue="AUpIQeXng6jehSRyHPDdpwqRayl3VQsgGIYbkoYOWgJ0xBht1LrZ+DnPkvqBCD6GYIlFGmGZuqOQv2bS9F7MoA==" saltValue="vKyCihf3KGxjd+Kplx2bN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81" t="s">
        <v>604</v>
      </c>
      <c r="D1" s="81"/>
    </row>
    <row r="2" spans="1:6" x14ac:dyDescent="0.25"/>
    <row r="3" spans="1:6" x14ac:dyDescent="0.25"/>
    <row r="4" spans="1:6" ht="23.25" x14ac:dyDescent="0.25">
      <c r="C4" s="90" t="s">
        <v>813</v>
      </c>
      <c r="D4" s="91"/>
      <c r="E4" s="91"/>
    </row>
    <row r="5" spans="1:6" ht="15" customHeight="1" x14ac:dyDescent="0.25">
      <c r="C5" s="85" t="s">
        <v>187</v>
      </c>
      <c r="D5" s="86"/>
      <c r="E5" s="87"/>
    </row>
    <row r="6" spans="1:6" ht="22.5" customHeight="1" x14ac:dyDescent="0.25">
      <c r="B6" s="8" t="s">
        <v>733</v>
      </c>
      <c r="C6" s="1"/>
      <c r="D6" s="5"/>
      <c r="E6" s="2" t="s">
        <v>671</v>
      </c>
    </row>
    <row r="7" spans="1:6" ht="15" customHeight="1" x14ac:dyDescent="0.25">
      <c r="A7" s="3" t="s">
        <v>715</v>
      </c>
      <c r="B7" s="11" t="str">
        <f>"FpD_"&amp;$B$6&amp;"_"&amp;A7</f>
        <v>FpD_SDo_ProS</v>
      </c>
      <c r="C7" s="1" t="s">
        <v>5</v>
      </c>
      <c r="D7" s="15" t="s">
        <v>714</v>
      </c>
      <c r="E7" s="13">
        <v>-245623</v>
      </c>
      <c r="F7" s="20"/>
    </row>
    <row r="8" spans="1:6" ht="15" customHeight="1" x14ac:dyDescent="0.25">
      <c r="A8" s="3" t="s">
        <v>717</v>
      </c>
      <c r="B8" s="11" t="str">
        <f t="shared" ref="B8:B17" si="0">"FpD_"&amp;$B$6&amp;"_"&amp;A8</f>
        <v>FpD_SDo_ProF</v>
      </c>
      <c r="C8" s="1" t="s">
        <v>6</v>
      </c>
      <c r="D8" s="15" t="s">
        <v>716</v>
      </c>
      <c r="E8" s="13">
        <v>-155783</v>
      </c>
    </row>
    <row r="9" spans="1:6" ht="15" customHeight="1" x14ac:dyDescent="0.25">
      <c r="A9" s="3" t="s">
        <v>719</v>
      </c>
      <c r="B9" s="11" t="str">
        <f t="shared" si="0"/>
        <v>FpD_SDo_Pudg</v>
      </c>
      <c r="C9" s="1" t="s">
        <v>7</v>
      </c>
      <c r="D9" s="15" t="s">
        <v>718</v>
      </c>
      <c r="E9" s="13">
        <v>-2384698</v>
      </c>
    </row>
    <row r="10" spans="1:6" ht="15" customHeight="1" x14ac:dyDescent="0.25">
      <c r="A10" s="3" t="s">
        <v>721</v>
      </c>
      <c r="B10" s="11" t="str">
        <f t="shared" si="0"/>
        <v>FpD_SDo_Adm</v>
      </c>
      <c r="C10" s="1" t="s">
        <v>8</v>
      </c>
      <c r="D10" s="15" t="s">
        <v>720</v>
      </c>
      <c r="E10" s="13">
        <v>-304084</v>
      </c>
    </row>
    <row r="11" spans="1:6" ht="15" customHeight="1" x14ac:dyDescent="0.25">
      <c r="A11" s="3" t="s">
        <v>723</v>
      </c>
      <c r="B11" s="11" t="str">
        <f t="shared" si="0"/>
        <v>FpD_SDo_HL</v>
      </c>
      <c r="C11" s="1" t="s">
        <v>9</v>
      </c>
      <c r="D11" s="15" t="s">
        <v>722</v>
      </c>
      <c r="E11" s="13">
        <v>-28092</v>
      </c>
    </row>
    <row r="12" spans="1:6" ht="15" customHeight="1" x14ac:dyDescent="0.25">
      <c r="A12" s="3" t="s">
        <v>725</v>
      </c>
      <c r="B12" s="11" t="str">
        <f t="shared" si="0"/>
        <v>FpD_SDo_Domk</v>
      </c>
      <c r="C12" s="1" t="s">
        <v>10</v>
      </c>
      <c r="D12" s="15" t="s">
        <v>724</v>
      </c>
      <c r="E12" s="13">
        <v>9275</v>
      </c>
    </row>
    <row r="13" spans="1:6" ht="15" customHeight="1" x14ac:dyDescent="0.25">
      <c r="A13" s="3" t="s">
        <v>727</v>
      </c>
      <c r="B13" s="11" t="str">
        <f t="shared" si="0"/>
        <v>FpD_SDo_Ans</v>
      </c>
      <c r="C13" s="1" t="s">
        <v>11</v>
      </c>
      <c r="D13" s="15" t="s">
        <v>726</v>
      </c>
      <c r="E13" s="13">
        <v>706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728</v>
      </c>
      <c r="E14" s="13">
        <v>-1123037</v>
      </c>
    </row>
    <row r="15" spans="1:6" ht="15" customHeight="1" x14ac:dyDescent="0.25">
      <c r="A15" s="3" t="s">
        <v>729</v>
      </c>
      <c r="B15" s="11" t="str">
        <f t="shared" si="0"/>
        <v>FpD_SDo_ReTv</v>
      </c>
      <c r="C15" s="1" t="s">
        <v>13</v>
      </c>
      <c r="D15" s="15" t="s">
        <v>58</v>
      </c>
      <c r="E15" s="13">
        <v>410789</v>
      </c>
    </row>
    <row r="16" spans="1:6" ht="15" customHeight="1" x14ac:dyDescent="0.25">
      <c r="A16" s="3" t="s">
        <v>730</v>
      </c>
      <c r="B16" s="11" t="str">
        <f t="shared" si="0"/>
        <v>FpD_SDo_PGGf</v>
      </c>
      <c r="C16" s="1" t="s">
        <v>14</v>
      </c>
      <c r="D16" s="15" t="s">
        <v>93</v>
      </c>
      <c r="E16" s="13">
        <v>3013</v>
      </c>
    </row>
    <row r="17" spans="1:5" ht="27.75" customHeight="1" x14ac:dyDescent="0.25">
      <c r="A17" s="3" t="s">
        <v>732</v>
      </c>
      <c r="B17" s="11" t="str">
        <f t="shared" si="0"/>
        <v>FpD_SDo_Otot</v>
      </c>
      <c r="C17" s="4" t="s">
        <v>15</v>
      </c>
      <c r="D17" s="5" t="s">
        <v>731</v>
      </c>
      <c r="E17" s="13">
        <v>-3817534</v>
      </c>
    </row>
    <row r="18" spans="1:5" x14ac:dyDescent="0.25"/>
    <row r="19" spans="1:5" hidden="1" x14ac:dyDescent="0.25">
      <c r="D19" s="14"/>
    </row>
  </sheetData>
  <sheetProtection algorithmName="SHA-512" hashValue="RElfKzTYTw5vWkMFaeyO/FMSjzOIu33yuJIpXQrcNlirQ3q4sCkdb/5aFmDyiReJorXg1oNQWfHRKaBNmjCTMw==" saltValue="uMf5DtkcLGJ34lJ/PIOAk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81" t="s">
        <v>604</v>
      </c>
      <c r="D1" s="81"/>
    </row>
    <row r="2" spans="1:5" x14ac:dyDescent="0.25"/>
    <row r="3" spans="1:5" x14ac:dyDescent="0.25"/>
    <row r="4" spans="1:5" ht="25.5" customHeight="1" x14ac:dyDescent="0.25">
      <c r="C4" s="90" t="s">
        <v>814</v>
      </c>
      <c r="D4" s="91"/>
      <c r="E4" s="91"/>
    </row>
    <row r="5" spans="1:5" ht="15.75" customHeight="1" x14ac:dyDescent="0.25">
      <c r="C5" s="85" t="s">
        <v>734</v>
      </c>
      <c r="D5" s="86"/>
      <c r="E5" s="87"/>
    </row>
    <row r="6" spans="1:5" ht="22.5" customHeight="1" x14ac:dyDescent="0.25">
      <c r="C6" s="1"/>
      <c r="D6" s="5"/>
      <c r="E6" s="2" t="s">
        <v>671</v>
      </c>
    </row>
    <row r="7" spans="1:5" ht="15" customHeight="1" x14ac:dyDescent="0.25">
      <c r="B7" s="8" t="s">
        <v>764</v>
      </c>
      <c r="C7" s="1"/>
      <c r="D7" s="5" t="s">
        <v>735</v>
      </c>
      <c r="E7" s="2"/>
    </row>
    <row r="8" spans="1:5" ht="15" customHeight="1" x14ac:dyDescent="0.25">
      <c r="A8" s="3" t="s">
        <v>737</v>
      </c>
      <c r="B8" s="11" t="str">
        <f>"PR_"&amp;$B$7&amp;"_"&amp;A8</f>
        <v>PR_PeRe_GAH</v>
      </c>
      <c r="C8" s="1" t="s">
        <v>5</v>
      </c>
      <c r="D8" s="15" t="s">
        <v>736</v>
      </c>
      <c r="E8" s="13">
        <v>3179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738</v>
      </c>
      <c r="E10" s="15"/>
    </row>
    <row r="11" spans="1:5" ht="15" customHeight="1" x14ac:dyDescent="0.25">
      <c r="A11" s="3" t="s">
        <v>740</v>
      </c>
      <c r="B11" s="11" t="str">
        <f t="shared" ref="B11:B15" si="0">"PR_"&amp;$B$7&amp;"_"&amp;A11</f>
        <v>PR_PeRe_Lon</v>
      </c>
      <c r="C11" s="1" t="s">
        <v>6</v>
      </c>
      <c r="D11" s="15" t="s">
        <v>739</v>
      </c>
      <c r="E11" s="13">
        <v>2338843</v>
      </c>
    </row>
    <row r="12" spans="1:5" ht="15" customHeight="1" x14ac:dyDescent="0.25">
      <c r="A12" s="3" t="s">
        <v>742</v>
      </c>
      <c r="B12" s="11" t="str">
        <f t="shared" si="0"/>
        <v>PR_PeRe_Pen</v>
      </c>
      <c r="C12" s="1" t="s">
        <v>7</v>
      </c>
      <c r="D12" s="15" t="s">
        <v>741</v>
      </c>
      <c r="E12" s="13">
        <v>368700</v>
      </c>
    </row>
    <row r="13" spans="1:5" ht="15" customHeight="1" x14ac:dyDescent="0.25">
      <c r="A13" s="3" t="s">
        <v>744</v>
      </c>
      <c r="B13" s="11" t="str">
        <f t="shared" si="0"/>
        <v>PR_PeRe_SoSi</v>
      </c>
      <c r="C13" s="1" t="s">
        <v>8</v>
      </c>
      <c r="D13" s="15" t="s">
        <v>743</v>
      </c>
      <c r="E13" s="13">
        <v>75743</v>
      </c>
    </row>
    <row r="14" spans="1:5" ht="15" customHeight="1" x14ac:dyDescent="0.25">
      <c r="A14" s="3" t="s">
        <v>746</v>
      </c>
      <c r="B14" s="11" t="str">
        <f t="shared" si="0"/>
        <v>PR_PeRe_Afg</v>
      </c>
      <c r="C14" s="1" t="s">
        <v>9</v>
      </c>
      <c r="D14" s="15" t="s">
        <v>745</v>
      </c>
      <c r="E14" s="13">
        <v>310627</v>
      </c>
    </row>
    <row r="15" spans="1:5" ht="15" customHeight="1" x14ac:dyDescent="0.25">
      <c r="A15" s="3" t="s">
        <v>748</v>
      </c>
      <c r="B15" s="11" t="str">
        <f t="shared" si="0"/>
        <v>PR_PeRe_PuTot</v>
      </c>
      <c r="C15" s="4" t="s">
        <v>10</v>
      </c>
      <c r="D15" s="5" t="s">
        <v>747</v>
      </c>
      <c r="E15" s="13">
        <v>3093913</v>
      </c>
    </row>
    <row r="16" spans="1:5" ht="15" customHeight="1" x14ac:dyDescent="0.25">
      <c r="A16" s="15"/>
      <c r="C16" s="1"/>
      <c r="D16" s="5" t="s">
        <v>749</v>
      </c>
      <c r="E16" s="15"/>
    </row>
    <row r="17" spans="1:5" ht="15" customHeight="1" x14ac:dyDescent="0.25">
      <c r="A17" s="3" t="s">
        <v>751</v>
      </c>
      <c r="B17" s="11" t="str">
        <f>"PR_"&amp;$B$7&amp;"_"&amp;A17</f>
        <v>PR_PeRe_Rep</v>
      </c>
      <c r="C17" s="1" t="s">
        <v>11</v>
      </c>
      <c r="D17" s="15" t="s">
        <v>750</v>
      </c>
      <c r="E17" s="13">
        <v>0</v>
      </c>
    </row>
    <row r="18" spans="1:5" ht="15" customHeight="1" x14ac:dyDescent="0.25">
      <c r="A18" s="3" t="s">
        <v>753</v>
      </c>
      <c r="B18" s="11" t="str">
        <f>"PR_"&amp;$B$7&amp;"_"&amp;A18</f>
        <v>PR_PeRe_Bes</v>
      </c>
      <c r="C18" s="1" t="s">
        <v>12</v>
      </c>
      <c r="D18" s="15" t="s">
        <v>752</v>
      </c>
      <c r="E18" s="13">
        <v>18375</v>
      </c>
    </row>
    <row r="19" spans="1:5" ht="15" customHeight="1" x14ac:dyDescent="0.25">
      <c r="A19" s="3" t="s">
        <v>755</v>
      </c>
      <c r="B19" s="11" t="str">
        <f>"PR_"&amp;$B$7&amp;"_"&amp;A19</f>
        <v>PR_PeRe_Dir</v>
      </c>
      <c r="C19" s="1" t="s">
        <v>13</v>
      </c>
      <c r="D19" s="15" t="s">
        <v>754</v>
      </c>
      <c r="E19" s="13">
        <v>96158</v>
      </c>
    </row>
    <row r="20" spans="1:5" ht="15" customHeight="1" x14ac:dyDescent="0.25">
      <c r="A20" s="15"/>
      <c r="C20" s="1"/>
      <c r="D20" s="5" t="s">
        <v>756</v>
      </c>
      <c r="E20" s="15"/>
    </row>
    <row r="21" spans="1:5" ht="15" customHeight="1" x14ac:dyDescent="0.25">
      <c r="A21" s="3" t="s">
        <v>758</v>
      </c>
      <c r="B21" s="11" t="str">
        <f>"PR_"&amp;$B$7&amp;"_"&amp;A21</f>
        <v>PR_PeRe_TaBes</v>
      </c>
      <c r="C21" s="1" t="s">
        <v>14</v>
      </c>
      <c r="D21" s="15" t="s">
        <v>757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759</v>
      </c>
      <c r="E23" s="15"/>
    </row>
    <row r="24" spans="1:5" ht="28.5" customHeight="1" x14ac:dyDescent="0.25">
      <c r="A24" s="3" t="s">
        <v>761</v>
      </c>
      <c r="B24" s="11" t="str">
        <f>"PR_"&amp;$B$7&amp;"_"&amp;A24</f>
        <v>PR_PeRe_RhTot</v>
      </c>
      <c r="C24" s="4" t="s">
        <v>21</v>
      </c>
      <c r="D24" s="5" t="s">
        <v>760</v>
      </c>
      <c r="E24" s="13">
        <v>28933</v>
      </c>
    </row>
    <row r="25" spans="1:5" ht="15" customHeight="1" x14ac:dyDescent="0.25">
      <c r="A25" s="3" t="s">
        <v>763</v>
      </c>
      <c r="B25" s="11" t="str">
        <f>"PR_"&amp;$B$7&amp;"_"&amp;A25</f>
        <v>PR_PeRe_XyTot</v>
      </c>
      <c r="C25" s="4" t="s">
        <v>22</v>
      </c>
      <c r="D25" s="5" t="s">
        <v>762</v>
      </c>
      <c r="E25" s="13">
        <v>15993</v>
      </c>
    </row>
    <row r="26" spans="1:5" x14ac:dyDescent="0.25"/>
    <row r="27" spans="1:5" hidden="1" x14ac:dyDescent="0.25">
      <c r="D27" s="14"/>
    </row>
  </sheetData>
  <sheetProtection algorithmName="SHA-512" hashValue="zL4Qtj5ohHSUYWmSSHHwKqqKY93jPofi5y8fl20us9UxZc7Evdf10BMLcKbHNpnbT9HhSZ4+qXAI01AU4IbWxQ==" saltValue="YKPLyKS0kOSJdDsNOylsh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81" t="s">
        <v>604</v>
      </c>
      <c r="C1" s="81"/>
    </row>
    <row r="2" spans="1:11" x14ac:dyDescent="0.25"/>
    <row r="3" spans="1:11" x14ac:dyDescent="0.25"/>
    <row r="4" spans="1:11" ht="23.25" x14ac:dyDescent="0.25">
      <c r="B4" s="88" t="s">
        <v>820</v>
      </c>
      <c r="C4" s="89"/>
      <c r="D4" s="89"/>
      <c r="E4" s="89"/>
      <c r="F4" s="89"/>
      <c r="G4" s="9"/>
      <c r="H4" s="9"/>
      <c r="I4" s="9"/>
      <c r="J4" s="9"/>
      <c r="K4" s="9"/>
    </row>
    <row r="5" spans="1:11" ht="15" customHeight="1" x14ac:dyDescent="0.25">
      <c r="B5" s="85" t="s">
        <v>607</v>
      </c>
      <c r="C5" s="86"/>
      <c r="D5" s="86"/>
      <c r="E5" s="86"/>
      <c r="F5" s="86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608</v>
      </c>
      <c r="E6" s="2" t="s">
        <v>609</v>
      </c>
      <c r="F6" s="2" t="s">
        <v>610</v>
      </c>
      <c r="G6" s="2" t="s">
        <v>632</v>
      </c>
      <c r="H6" s="2" t="s">
        <v>633</v>
      </c>
      <c r="I6" s="2" t="s">
        <v>634</v>
      </c>
      <c r="J6" s="2" t="s">
        <v>635</v>
      </c>
      <c r="K6" s="2" t="s">
        <v>819</v>
      </c>
    </row>
    <row r="7" spans="1:11" ht="16.5" customHeight="1" x14ac:dyDescent="0.25">
      <c r="B7" s="1"/>
      <c r="C7" s="5" t="s">
        <v>611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616</v>
      </c>
      <c r="B8" s="1" t="s">
        <v>5</v>
      </c>
      <c r="C8" s="15" t="s">
        <v>612</v>
      </c>
      <c r="D8" s="13">
        <v>4845124</v>
      </c>
      <c r="E8" s="13">
        <v>79088614</v>
      </c>
      <c r="F8" s="13">
        <v>8856668</v>
      </c>
      <c r="G8" s="13">
        <v>92790404</v>
      </c>
      <c r="H8" s="13">
        <v>90302414</v>
      </c>
      <c r="I8" s="13">
        <v>2487990</v>
      </c>
      <c r="J8" s="5"/>
      <c r="K8" s="5"/>
    </row>
    <row r="9" spans="1:11" x14ac:dyDescent="0.25">
      <c r="A9" s="8" t="s">
        <v>618</v>
      </c>
      <c r="B9" s="1" t="s">
        <v>6</v>
      </c>
      <c r="C9" s="15" t="s">
        <v>617</v>
      </c>
      <c r="D9" s="13">
        <v>6364880</v>
      </c>
      <c r="E9" s="13">
        <v>55938594</v>
      </c>
      <c r="F9" s="13">
        <v>202</v>
      </c>
      <c r="G9" s="13">
        <v>62303678</v>
      </c>
      <c r="H9" s="13">
        <v>57060176</v>
      </c>
      <c r="I9" s="13">
        <v>5243503</v>
      </c>
      <c r="J9" s="5"/>
      <c r="K9" s="5"/>
    </row>
    <row r="10" spans="1:11" x14ac:dyDescent="0.25">
      <c r="A10" s="8" t="s">
        <v>620</v>
      </c>
      <c r="B10" s="4" t="s">
        <v>7</v>
      </c>
      <c r="C10" s="5" t="s">
        <v>619</v>
      </c>
      <c r="D10" s="13">
        <v>11210004</v>
      </c>
      <c r="E10" s="13">
        <v>135027207</v>
      </c>
      <c r="F10" s="13">
        <v>8856870</v>
      </c>
      <c r="G10" s="13">
        <v>155094082</v>
      </c>
      <c r="H10" s="13">
        <v>147362590</v>
      </c>
      <c r="I10" s="13">
        <v>7731492</v>
      </c>
      <c r="J10" s="13">
        <v>715126</v>
      </c>
      <c r="K10" s="13">
        <v>155809208</v>
      </c>
    </row>
    <row r="11" spans="1:11" x14ac:dyDescent="0.25">
      <c r="A11" s="8"/>
      <c r="B11" s="1"/>
      <c r="C11" s="5" t="s">
        <v>621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623</v>
      </c>
      <c r="B12" s="1" t="s">
        <v>8</v>
      </c>
      <c r="C12" s="15" t="s">
        <v>622</v>
      </c>
      <c r="D12" s="13">
        <v>3340273</v>
      </c>
      <c r="E12" s="13">
        <v>21305430</v>
      </c>
      <c r="F12" s="13">
        <v>6595083</v>
      </c>
      <c r="G12" s="13">
        <v>31240787</v>
      </c>
      <c r="H12" s="13">
        <v>31240787</v>
      </c>
      <c r="I12" s="13">
        <v>0</v>
      </c>
      <c r="J12" s="5"/>
      <c r="K12" s="5"/>
    </row>
    <row r="13" spans="1:11" ht="15" customHeight="1" x14ac:dyDescent="0.25">
      <c r="A13" s="8" t="s">
        <v>625</v>
      </c>
      <c r="B13" s="1" t="s">
        <v>9</v>
      </c>
      <c r="C13" s="15" t="s">
        <v>624</v>
      </c>
      <c r="D13" s="13">
        <v>1515601</v>
      </c>
      <c r="E13" s="13">
        <v>1029818</v>
      </c>
      <c r="F13" s="13">
        <v>1754623</v>
      </c>
      <c r="G13" s="13">
        <v>4300042</v>
      </c>
      <c r="H13" s="13">
        <v>4300042</v>
      </c>
      <c r="I13" s="13">
        <v>0</v>
      </c>
      <c r="J13" s="5"/>
      <c r="K13" s="5"/>
    </row>
    <row r="14" spans="1:11" ht="25.5" x14ac:dyDescent="0.25">
      <c r="A14" s="8" t="s">
        <v>627</v>
      </c>
      <c r="B14" s="1" t="s">
        <v>10</v>
      </c>
      <c r="C14" s="15" t="s">
        <v>626</v>
      </c>
      <c r="D14" s="13">
        <v>209346</v>
      </c>
      <c r="E14" s="13">
        <v>1723940</v>
      </c>
      <c r="F14" s="13">
        <v>0</v>
      </c>
      <c r="G14" s="13">
        <v>1933286</v>
      </c>
      <c r="H14" s="13">
        <v>1933286</v>
      </c>
      <c r="I14" s="13">
        <v>0</v>
      </c>
      <c r="J14" s="5"/>
      <c r="K14" s="5"/>
    </row>
    <row r="15" spans="1:11" ht="25.5" x14ac:dyDescent="0.25">
      <c r="A15" s="8" t="s">
        <v>629</v>
      </c>
      <c r="B15" s="1" t="s">
        <v>11</v>
      </c>
      <c r="C15" s="15" t="s">
        <v>628</v>
      </c>
      <c r="D15" s="13">
        <v>6093685</v>
      </c>
      <c r="E15" s="13">
        <v>110968018</v>
      </c>
      <c r="F15" s="13">
        <v>507164</v>
      </c>
      <c r="G15" s="13">
        <v>117568868</v>
      </c>
      <c r="H15" s="13">
        <v>109837375</v>
      </c>
      <c r="I15" s="13">
        <v>7731492</v>
      </c>
      <c r="J15" s="5"/>
      <c r="K15" s="5"/>
    </row>
    <row r="16" spans="1:11" x14ac:dyDescent="0.25">
      <c r="A16" s="8" t="s">
        <v>631</v>
      </c>
      <c r="B16" s="1" t="s">
        <v>12</v>
      </c>
      <c r="C16" s="15" t="s">
        <v>630</v>
      </c>
      <c r="D16" s="13">
        <v>1628224</v>
      </c>
      <c r="E16" s="13">
        <v>3746895</v>
      </c>
      <c r="F16" s="13">
        <v>3640727</v>
      </c>
      <c r="G16" s="13">
        <v>9015846</v>
      </c>
      <c r="H16" s="13">
        <v>8893387</v>
      </c>
      <c r="I16" s="13">
        <v>122459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816</v>
      </c>
      <c r="D19" s="23" t="s">
        <v>817</v>
      </c>
      <c r="E19" s="23" t="s">
        <v>817</v>
      </c>
      <c r="F19" s="23" t="s">
        <v>817</v>
      </c>
      <c r="G19" s="23" t="s">
        <v>818</v>
      </c>
      <c r="H19" s="23" t="s">
        <v>818</v>
      </c>
      <c r="I19" s="23" t="s">
        <v>818</v>
      </c>
      <c r="J19" s="23" t="s">
        <v>818</v>
      </c>
      <c r="K19" s="23" t="s">
        <v>818</v>
      </c>
    </row>
    <row r="20" spans="3:11" hidden="1" x14ac:dyDescent="0.25">
      <c r="C20" s="17" t="s">
        <v>815</v>
      </c>
      <c r="D20" s="16" t="s">
        <v>613</v>
      </c>
      <c r="E20" s="16" t="s">
        <v>614</v>
      </c>
      <c r="F20" s="16" t="s">
        <v>615</v>
      </c>
      <c r="G20" s="16" t="s">
        <v>636</v>
      </c>
      <c r="H20" s="16" t="s">
        <v>637</v>
      </c>
      <c r="I20" s="16" t="s">
        <v>638</v>
      </c>
      <c r="J20" s="16" t="s">
        <v>639</v>
      </c>
      <c r="K20" s="16" t="s">
        <v>640</v>
      </c>
    </row>
  </sheetData>
  <sheetProtection algorithmName="SHA-512" hashValue="dn97A/we8l7ELL8AGXepm97Uzy5/sGwy/q7OSg60oOrITO2LVX/vaWKzYHkDtjkWBIOoYlWdh41nVkKDF6ZT1Q==" saltValue="3bAX7ZrqsB3onUmM6O79o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Tabel 6.1</vt:lpstr>
      <vt:lpstr>Tabel 6.2</vt:lpstr>
      <vt:lpstr>Bilag 7.1</vt:lpstr>
      <vt:lpstr>LIV data</vt:lpstr>
      <vt:lpstr>TPK data</vt:lpstr>
      <vt:lpstr>LivData</vt:lpstr>
      <vt:lpstr>LivNavn</vt:lpstr>
      <vt:lpstr>LivVar</vt:lpstr>
      <vt:lpstr>'Tabel 6.1'!OLE_LINK5</vt:lpstr>
      <vt:lpstr>'Tabel 6.2'!OLE_LINK7</vt:lpstr>
      <vt:lpstr>TpkData</vt:lpstr>
      <vt:lpstr>TpkNavn</vt:lpstr>
      <vt:lpstr>TpkVar</vt:lpstr>
      <vt:lpstr>'Bilag 7.1'!Udskriftsområde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  <vt:lpstr>'Tabel 6.1'!Udskriftsområde</vt:lpstr>
      <vt:lpstr>'Tabel 6.2'!Udskriftsområde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Christian Overgård (FT)</cp:lastModifiedBy>
  <cp:lastPrinted>2017-07-11T05:42:58Z</cp:lastPrinted>
  <dcterms:created xsi:type="dcterms:W3CDTF">2016-01-07T10:31:59Z</dcterms:created>
  <dcterms:modified xsi:type="dcterms:W3CDTF">2019-08-23T09:24:17Z</dcterms:modified>
</cp:coreProperties>
</file>